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rvice Carrière_Statut\Répertoire du service\INSTANCES SOCIALES - CST\Elections pro\5 - ELECTIONS CST 2026\"/>
    </mc:Choice>
  </mc:AlternateContent>
  <xr:revisionPtr revIDLastSave="0" documentId="8_{8E3BEF87-3464-479A-9894-5895D5196886}" xr6:coauthVersionLast="47" xr6:coauthVersionMax="47" xr10:uidLastSave="{00000000-0000-0000-0000-000000000000}"/>
  <bookViews>
    <workbookView xWindow="-57720" yWindow="-120" windowWidth="29040" windowHeight="15720" activeTab="4" xr2:uid="{00000000-000D-0000-FFFF-FFFF00000000}"/>
  </bookViews>
  <sheets>
    <sheet name="Liste 6" sheetId="4" r:id="rId1"/>
    <sheet name="Liste 8" sheetId="6" r:id="rId2"/>
    <sheet name="Liste 10" sheetId="7" r:id="rId3"/>
    <sheet name="Liste 12" sheetId="8" r:id="rId4"/>
    <sheet name="Liste 24" sheetId="9" r:id="rId5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9" l="1"/>
  <c r="F12" i="9" s="1"/>
  <c r="G12" i="9" s="1"/>
  <c r="D14" i="9"/>
  <c r="F15" i="9" s="1"/>
  <c r="G15" i="9" s="1"/>
  <c r="D16" i="9"/>
  <c r="F17" i="9" s="1"/>
  <c r="G17" i="9" s="1"/>
  <c r="D18" i="9"/>
  <c r="C26" i="9"/>
  <c r="C24" i="9"/>
  <c r="C30" i="9" s="1"/>
  <c r="C36" i="9" s="1"/>
  <c r="C22" i="9"/>
  <c r="D20" i="9"/>
  <c r="F21" i="9" s="1"/>
  <c r="G21" i="9" s="1"/>
  <c r="D14" i="8"/>
  <c r="F15" i="8" s="1"/>
  <c r="G15" i="8" s="1"/>
  <c r="C22" i="8"/>
  <c r="C28" i="8" s="1"/>
  <c r="D28" i="8" s="1"/>
  <c r="F28" i="8" s="1"/>
  <c r="G28" i="8" s="1"/>
  <c r="C20" i="8"/>
  <c r="C26" i="8" s="1"/>
  <c r="D26" i="8" s="1"/>
  <c r="C18" i="8"/>
  <c r="D16" i="8"/>
  <c r="F16" i="8" s="1"/>
  <c r="G16" i="8" s="1"/>
  <c r="D12" i="8"/>
  <c r="F12" i="8" s="1"/>
  <c r="G12" i="8" s="1"/>
  <c r="C20" i="7"/>
  <c r="C18" i="7"/>
  <c r="C24" i="7" s="1"/>
  <c r="D24" i="7" s="1"/>
  <c r="C16" i="7"/>
  <c r="C22" i="7" s="1"/>
  <c r="D14" i="7"/>
  <c r="F14" i="7" s="1"/>
  <c r="G14" i="7" s="1"/>
  <c r="D12" i="7"/>
  <c r="F13" i="7" s="1"/>
  <c r="G13" i="7" s="1"/>
  <c r="C12" i="6"/>
  <c r="D12" i="6" s="1"/>
  <c r="F13" i="6" s="1"/>
  <c r="G13" i="6" s="1"/>
  <c r="C20" i="6"/>
  <c r="D20" i="6" s="1"/>
  <c r="C18" i="6"/>
  <c r="C16" i="6"/>
  <c r="D16" i="6" s="1"/>
  <c r="D14" i="6"/>
  <c r="F14" i="6" s="1"/>
  <c r="G14" i="6" s="1"/>
  <c r="C12" i="4"/>
  <c r="D12" i="4" s="1"/>
  <c r="C20" i="4"/>
  <c r="C18" i="4"/>
  <c r="C16" i="4"/>
  <c r="F13" i="8" l="1"/>
  <c r="G13" i="8" s="1"/>
  <c r="F17" i="8"/>
  <c r="G17" i="8" s="1"/>
  <c r="F25" i="7"/>
  <c r="G25" i="7" s="1"/>
  <c r="F24" i="7"/>
  <c r="G24" i="7" s="1"/>
  <c r="C22" i="6"/>
  <c r="D22" i="6" s="1"/>
  <c r="F23" i="6" s="1"/>
  <c r="D36" i="9"/>
  <c r="C42" i="9"/>
  <c r="D42" i="9" s="1"/>
  <c r="F43" i="9" s="1"/>
  <c r="G43" i="9" s="1"/>
  <c r="F19" i="9"/>
  <c r="G19" i="9" s="1"/>
  <c r="F13" i="9"/>
  <c r="G13" i="9" s="1"/>
  <c r="F18" i="9"/>
  <c r="G18" i="9" s="1"/>
  <c r="F14" i="9"/>
  <c r="G14" i="9" s="1"/>
  <c r="F16" i="9"/>
  <c r="G16" i="9" s="1"/>
  <c r="D24" i="9"/>
  <c r="F20" i="9"/>
  <c r="G20" i="9" s="1"/>
  <c r="D22" i="9"/>
  <c r="D26" i="9"/>
  <c r="D30" i="9"/>
  <c r="C28" i="9"/>
  <c r="C34" i="9" s="1"/>
  <c r="C32" i="9"/>
  <c r="C38" i="9" s="1"/>
  <c r="F29" i="8"/>
  <c r="G29" i="8" s="1"/>
  <c r="F14" i="8"/>
  <c r="G14" i="8" s="1"/>
  <c r="F26" i="8"/>
  <c r="G26" i="8" s="1"/>
  <c r="F27" i="8"/>
  <c r="G27" i="8" s="1"/>
  <c r="D18" i="8"/>
  <c r="D22" i="8"/>
  <c r="C24" i="8"/>
  <c r="D20" i="8"/>
  <c r="F15" i="7"/>
  <c r="G15" i="7" s="1"/>
  <c r="F12" i="7"/>
  <c r="G12" i="7" s="1"/>
  <c r="D18" i="7"/>
  <c r="D22" i="7"/>
  <c r="D16" i="7"/>
  <c r="D20" i="7"/>
  <c r="F21" i="6"/>
  <c r="G21" i="6" s="1"/>
  <c r="F20" i="6"/>
  <c r="G20" i="6" s="1"/>
  <c r="F17" i="6"/>
  <c r="G17" i="6" s="1"/>
  <c r="F16" i="6"/>
  <c r="G16" i="6" s="1"/>
  <c r="F15" i="6"/>
  <c r="G15" i="6" s="1"/>
  <c r="F12" i="6"/>
  <c r="G12" i="6" s="1"/>
  <c r="D18" i="6"/>
  <c r="D20" i="4"/>
  <c r="F20" i="4" s="1"/>
  <c r="G20" i="4" s="1"/>
  <c r="D18" i="4"/>
  <c r="F18" i="4" s="1"/>
  <c r="G18" i="4" s="1"/>
  <c r="D16" i="4"/>
  <c r="F16" i="4" s="1"/>
  <c r="G16" i="4" s="1"/>
  <c r="D14" i="4"/>
  <c r="F14" i="4" s="1"/>
  <c r="G14" i="4" s="1"/>
  <c r="F42" i="9" l="1"/>
  <c r="G42" i="9" s="1"/>
  <c r="F22" i="6"/>
  <c r="G22" i="6" s="1"/>
  <c r="G23" i="6"/>
  <c r="C44" i="9"/>
  <c r="D44" i="9" s="1"/>
  <c r="F45" i="9" s="1"/>
  <c r="G45" i="9" s="1"/>
  <c r="D38" i="9"/>
  <c r="D34" i="9"/>
  <c r="C40" i="9"/>
  <c r="F37" i="9"/>
  <c r="G37" i="9" s="1"/>
  <c r="F36" i="9"/>
  <c r="G36" i="9" s="1"/>
  <c r="F25" i="9"/>
  <c r="G25" i="9" s="1"/>
  <c r="F24" i="9"/>
  <c r="G24" i="9" s="1"/>
  <c r="F22" i="9"/>
  <c r="G22" i="9" s="1"/>
  <c r="F23" i="9"/>
  <c r="G23" i="9" s="1"/>
  <c r="F27" i="9"/>
  <c r="G27" i="9" s="1"/>
  <c r="F26" i="9"/>
  <c r="G26" i="9" s="1"/>
  <c r="F31" i="9"/>
  <c r="G31" i="9" s="1"/>
  <c r="F30" i="9"/>
  <c r="G30" i="9" s="1"/>
  <c r="D32" i="9"/>
  <c r="D28" i="9"/>
  <c r="F18" i="8"/>
  <c r="G18" i="8" s="1"/>
  <c r="F19" i="8"/>
  <c r="G19" i="8" s="1"/>
  <c r="F21" i="8"/>
  <c r="G21" i="8" s="1"/>
  <c r="F20" i="8"/>
  <c r="G20" i="8" s="1"/>
  <c r="F22" i="8"/>
  <c r="G22" i="8" s="1"/>
  <c r="F23" i="8"/>
  <c r="G23" i="8" s="1"/>
  <c r="D24" i="8"/>
  <c r="F16" i="7"/>
  <c r="G16" i="7" s="1"/>
  <c r="F17" i="7"/>
  <c r="G17" i="7" s="1"/>
  <c r="F18" i="7"/>
  <c r="G18" i="7" s="1"/>
  <c r="F19" i="7"/>
  <c r="G19" i="7" s="1"/>
  <c r="F23" i="7"/>
  <c r="G23" i="7" s="1"/>
  <c r="F22" i="7"/>
  <c r="G22" i="7" s="1"/>
  <c r="F21" i="7"/>
  <c r="G21" i="7" s="1"/>
  <c r="F20" i="7"/>
  <c r="G20" i="7" s="1"/>
  <c r="F19" i="6"/>
  <c r="G19" i="6" s="1"/>
  <c r="F18" i="6"/>
  <c r="G18" i="6" s="1"/>
  <c r="F12" i="4"/>
  <c r="G12" i="4" s="1"/>
  <c r="F13" i="4"/>
  <c r="G13" i="4" s="1"/>
  <c r="F19" i="4"/>
  <c r="G19" i="4" s="1"/>
  <c r="F15" i="4"/>
  <c r="G15" i="4" s="1"/>
  <c r="F17" i="4"/>
  <c r="G17" i="4" s="1"/>
  <c r="F21" i="4"/>
  <c r="G21" i="4" s="1"/>
  <c r="F44" i="9" l="1"/>
  <c r="G44" i="9" s="1"/>
  <c r="F39" i="9"/>
  <c r="G39" i="9" s="1"/>
  <c r="F38" i="9"/>
  <c r="G38" i="9" s="1"/>
  <c r="D40" i="9"/>
  <c r="F34" i="9"/>
  <c r="G34" i="9" s="1"/>
  <c r="F35" i="9"/>
  <c r="G35" i="9" s="1"/>
  <c r="F32" i="9"/>
  <c r="G32" i="9" s="1"/>
  <c r="F33" i="9"/>
  <c r="G33" i="9" s="1"/>
  <c r="F28" i="9"/>
  <c r="G28" i="9" s="1"/>
  <c r="F29" i="9"/>
  <c r="G29" i="9" s="1"/>
  <c r="F25" i="8"/>
  <c r="G25" i="8" s="1"/>
  <c r="F24" i="8"/>
  <c r="G24" i="8" s="1"/>
  <c r="F41" i="9" l="1"/>
  <c r="G41" i="9" s="1"/>
  <c r="F40" i="9"/>
  <c r="G40" i="9" s="1"/>
</calcChain>
</file>

<file path=xl/sharedStrings.xml><?xml version="1.0" encoding="utf-8"?>
<sst xmlns="http://schemas.openxmlformats.org/spreadsheetml/2006/main" count="148" uniqueCount="18">
  <si>
    <t>Excédentaire</t>
  </si>
  <si>
    <t>Incomplète</t>
  </si>
  <si>
    <t>Complète</t>
  </si>
  <si>
    <t>Inférieur</t>
  </si>
  <si>
    <t>Supérieur</t>
  </si>
  <si>
    <t>Part de Femmes</t>
  </si>
  <si>
    <t>Nb de 
candidats sur la liste</t>
  </si>
  <si>
    <t>Liste pour 6 sièges (3 Titulaires + 3 Suppléants)</t>
  </si>
  <si>
    <t>Liste pour 8 sièges (4 Titulaires + 4 Suppléants)</t>
  </si>
  <si>
    <t>Liste pour 10 sièges (5 Titulaires + 5 Suppléants)</t>
  </si>
  <si>
    <t>Liste pour 12 sièges (6 Titulaires + 6 Suppléants)</t>
  </si>
  <si>
    <t>Liste pour 24 sièges (12 Titulaires + 12 Suppléants)</t>
  </si>
  <si>
    <r>
      <rPr>
        <b/>
        <u/>
        <sz val="11"/>
        <color theme="1"/>
        <rFont val="Calibri"/>
        <family val="2"/>
        <scheme val="minor"/>
      </rPr>
      <t xml:space="preserve">Calcul de la répartition équilibrée Femmes / Hommes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Comité Social Territorial</t>
    </r>
  </si>
  <si>
    <t>Nb de sièges Femmes</t>
  </si>
  <si>
    <t>Nb de sièges Hommes</t>
  </si>
  <si>
    <t>Saisir le pourcentage de répartition de femmes :</t>
  </si>
  <si>
    <t xml:space="preserve">Types de liste </t>
  </si>
  <si>
    <t>Options d'arrondi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</si>
</sst>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/>
    <xf numFmtId="0" fontId="0" fillId="4" borderId="3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0" fillId="2" borderId="7" xfId="0" applyFill="1" applyBorder="1"/>
    <xf numFmtId="0" fontId="0" fillId="2" borderId="8" xfId="0" applyFill="1" applyBorder="1"/>
    <xf numFmtId="0" fontId="0" fillId="2" borderId="11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/>
    <xf numFmtId="0" fontId="2" fillId="2" borderId="0" xfId="0" applyFont="1" applyFill="1" applyAlignment="1">
      <alignment horizontal="left" vertical="center"/>
    </xf>
    <xf numFmtId="0" fontId="4" fillId="2" borderId="7" xfId="0" applyFont="1" applyFill="1" applyBorder="1"/>
    <xf numFmtId="0" fontId="4" fillId="2" borderId="0" xfId="0" applyFont="1" applyFill="1"/>
    <xf numFmtId="0" fontId="0" fillId="2" borderId="10" xfId="0" applyFill="1" applyBorder="1"/>
    <xf numFmtId="0" fontId="0" fillId="2" borderId="10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10" fontId="0" fillId="5" borderId="2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3" borderId="24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F9FD4-2F48-42EB-81D2-80F8638C4597}">
  <dimension ref="A1:K22"/>
  <sheetViews>
    <sheetView zoomScale="115" zoomScaleNormal="115" workbookViewId="0">
      <selection activeCell="G9" sqref="G9"/>
    </sheetView>
  </sheetViews>
  <sheetFormatPr baseColWidth="10" defaultRowHeight="15" x14ac:dyDescent="0.25"/>
  <cols>
    <col min="1" max="1" width="10.7109375" style="1" customWidth="1"/>
    <col min="2" max="2" width="13.28515625" style="1" customWidth="1"/>
    <col min="3" max="3" width="11.42578125" style="2"/>
    <col min="4" max="5" width="11.42578125" style="1"/>
    <col min="6" max="7" width="11.42578125" style="2"/>
    <col min="8" max="8" width="10.7109375" style="1" customWidth="1"/>
    <col min="9" max="9" width="11.42578125" style="1"/>
    <col min="10" max="10" width="13.5703125" style="1" customWidth="1"/>
    <col min="11" max="16384" width="11.42578125" style="1"/>
  </cols>
  <sheetData>
    <row r="1" spans="1:11" ht="15.75" thickBot="1" x14ac:dyDescent="0.3">
      <c r="A1" s="27"/>
      <c r="B1" s="28"/>
      <c r="C1" s="29"/>
      <c r="D1" s="28"/>
      <c r="E1" s="28"/>
      <c r="F1" s="29"/>
      <c r="G1" s="29"/>
      <c r="H1" s="30"/>
    </row>
    <row r="2" spans="1:11" x14ac:dyDescent="0.25">
      <c r="A2" s="24"/>
      <c r="B2" s="51" t="s">
        <v>12</v>
      </c>
      <c r="C2" s="52"/>
      <c r="D2" s="52"/>
      <c r="E2" s="52"/>
      <c r="F2" s="52"/>
      <c r="G2" s="53"/>
      <c r="H2" s="25"/>
      <c r="J2" s="60"/>
      <c r="K2" s="60"/>
    </row>
    <row r="3" spans="1:11" ht="24.75" customHeight="1" x14ac:dyDescent="0.25">
      <c r="A3" s="24"/>
      <c r="B3" s="54"/>
      <c r="C3" s="55"/>
      <c r="D3" s="55"/>
      <c r="E3" s="55"/>
      <c r="F3" s="55"/>
      <c r="G3" s="56"/>
      <c r="H3" s="25"/>
    </row>
    <row r="4" spans="1:11" ht="33" customHeight="1" thickBot="1" x14ac:dyDescent="0.3">
      <c r="A4" s="24"/>
      <c r="B4" s="57"/>
      <c r="C4" s="58"/>
      <c r="D4" s="58"/>
      <c r="E4" s="58"/>
      <c r="F4" s="58"/>
      <c r="G4" s="59"/>
      <c r="H4" s="25"/>
    </row>
    <row r="5" spans="1:11" ht="15.75" thickBot="1" x14ac:dyDescent="0.3">
      <c r="A5" s="24"/>
      <c r="H5" s="25"/>
    </row>
    <row r="6" spans="1:11" ht="15.75" thickBot="1" x14ac:dyDescent="0.3">
      <c r="A6" s="24"/>
      <c r="B6" s="64" t="s">
        <v>7</v>
      </c>
      <c r="C6" s="65"/>
      <c r="D6" s="65"/>
      <c r="E6" s="65"/>
      <c r="F6" s="65"/>
      <c r="G6" s="66"/>
      <c r="H6" s="25"/>
    </row>
    <row r="7" spans="1:11" ht="15.75" thickBot="1" x14ac:dyDescent="0.3">
      <c r="A7" s="24"/>
      <c r="H7" s="25"/>
    </row>
    <row r="8" spans="1:11" ht="15.75" thickBot="1" x14ac:dyDescent="0.3">
      <c r="A8" s="24"/>
      <c r="B8" s="31"/>
      <c r="C8" s="61" t="s">
        <v>15</v>
      </c>
      <c r="D8" s="61"/>
      <c r="E8" s="61"/>
      <c r="F8" s="62"/>
      <c r="G8" s="37">
        <v>0.5</v>
      </c>
      <c r="H8" s="25"/>
    </row>
    <row r="9" spans="1:11" x14ac:dyDescent="0.25">
      <c r="A9" s="32"/>
      <c r="B9" s="33"/>
      <c r="C9" s="63"/>
      <c r="D9" s="63"/>
      <c r="E9" s="63"/>
      <c r="F9" s="63"/>
      <c r="G9" s="19"/>
      <c r="H9" s="25"/>
    </row>
    <row r="10" spans="1:11" ht="15.75" thickBot="1" x14ac:dyDescent="0.3">
      <c r="A10" s="24"/>
      <c r="H10" s="25"/>
    </row>
    <row r="11" spans="1:11" ht="39" thickBot="1" x14ac:dyDescent="0.3">
      <c r="A11" s="24"/>
      <c r="B11" s="20" t="s">
        <v>16</v>
      </c>
      <c r="C11" s="21" t="s">
        <v>6</v>
      </c>
      <c r="D11" s="21" t="s">
        <v>5</v>
      </c>
      <c r="E11" s="22" t="s">
        <v>17</v>
      </c>
      <c r="F11" s="21" t="s">
        <v>13</v>
      </c>
      <c r="G11" s="23" t="s">
        <v>14</v>
      </c>
      <c r="H11" s="25"/>
    </row>
    <row r="12" spans="1:11" x14ac:dyDescent="0.25">
      <c r="A12" s="24"/>
      <c r="B12" s="48" t="s">
        <v>1</v>
      </c>
      <c r="C12" s="46">
        <f>C14*2/3</f>
        <v>4</v>
      </c>
      <c r="D12" s="46">
        <f>IF(G8&lt;&gt;0,G8*(C12/100))*100</f>
        <v>2</v>
      </c>
      <c r="E12" s="5" t="s">
        <v>3</v>
      </c>
      <c r="F12" s="5">
        <f>ROUNDDOWN(D12,0)</f>
        <v>2</v>
      </c>
      <c r="G12" s="3">
        <f>C12-F12</f>
        <v>2</v>
      </c>
      <c r="H12" s="25"/>
    </row>
    <row r="13" spans="1:11" ht="15.75" thickBot="1" x14ac:dyDescent="0.3">
      <c r="A13" s="24"/>
      <c r="B13" s="49"/>
      <c r="C13" s="41"/>
      <c r="D13" s="41"/>
      <c r="E13" s="15" t="s">
        <v>4</v>
      </c>
      <c r="F13" s="11">
        <f>ROUNDUP(D12,0)</f>
        <v>2</v>
      </c>
      <c r="G13" s="6">
        <f>C12-F13</f>
        <v>2</v>
      </c>
      <c r="H13" s="25"/>
    </row>
    <row r="14" spans="1:11" x14ac:dyDescent="0.25">
      <c r="A14" s="24"/>
      <c r="B14" s="42" t="s">
        <v>2</v>
      </c>
      <c r="C14" s="44">
        <v>6</v>
      </c>
      <c r="D14" s="44">
        <f>IF(G8&lt;&gt;0,G8*(C14/100))*100</f>
        <v>3</v>
      </c>
      <c r="E14" s="7" t="s">
        <v>3</v>
      </c>
      <c r="F14" s="7">
        <f>ROUNDDOWN(D14,0)</f>
        <v>3</v>
      </c>
      <c r="G14" s="8">
        <f>C14-F14</f>
        <v>3</v>
      </c>
      <c r="H14" s="25"/>
    </row>
    <row r="15" spans="1:11" ht="15.75" thickBot="1" x14ac:dyDescent="0.3">
      <c r="A15" s="24"/>
      <c r="B15" s="43"/>
      <c r="C15" s="45"/>
      <c r="D15" s="45"/>
      <c r="E15" s="17" t="s">
        <v>4</v>
      </c>
      <c r="F15" s="9">
        <f>ROUNDUP(D14,0)</f>
        <v>3</v>
      </c>
      <c r="G15" s="10">
        <f>C14-F15</f>
        <v>3</v>
      </c>
      <c r="H15" s="25"/>
    </row>
    <row r="16" spans="1:11" x14ac:dyDescent="0.25">
      <c r="A16" s="24"/>
      <c r="B16" s="48" t="s">
        <v>0</v>
      </c>
      <c r="C16" s="46">
        <f>C14+2</f>
        <v>8</v>
      </c>
      <c r="D16" s="46">
        <f>IF(G8&lt;&gt;0,G8*(C16/100))*100</f>
        <v>4</v>
      </c>
      <c r="E16" s="5" t="s">
        <v>3</v>
      </c>
      <c r="F16" s="5">
        <f>ROUNDDOWN(D16,0)</f>
        <v>4</v>
      </c>
      <c r="G16" s="3">
        <f>C16-F16</f>
        <v>4</v>
      </c>
      <c r="H16" s="25"/>
    </row>
    <row r="17" spans="1:8" x14ac:dyDescent="0.25">
      <c r="A17" s="24"/>
      <c r="B17" s="49"/>
      <c r="C17" s="47"/>
      <c r="D17" s="47"/>
      <c r="E17" s="18" t="s">
        <v>4</v>
      </c>
      <c r="F17" s="13">
        <f>ROUNDUP(D16,0)</f>
        <v>4</v>
      </c>
      <c r="G17" s="6">
        <f>C16-F17</f>
        <v>4</v>
      </c>
      <c r="H17" s="25"/>
    </row>
    <row r="18" spans="1:8" x14ac:dyDescent="0.25">
      <c r="A18" s="24"/>
      <c r="B18" s="49"/>
      <c r="C18" s="40">
        <f>C14+4</f>
        <v>10</v>
      </c>
      <c r="D18" s="40">
        <f>IF(G8&lt;&gt;0,G8*(C18/100))*100</f>
        <v>5</v>
      </c>
      <c r="E18" s="11" t="s">
        <v>3</v>
      </c>
      <c r="F18" s="11">
        <f>ROUNDDOWN(D18,0)</f>
        <v>5</v>
      </c>
      <c r="G18" s="6">
        <f>C18-F18</f>
        <v>5</v>
      </c>
      <c r="H18" s="25"/>
    </row>
    <row r="19" spans="1:8" x14ac:dyDescent="0.25">
      <c r="A19" s="24"/>
      <c r="B19" s="49"/>
      <c r="C19" s="41"/>
      <c r="D19" s="41"/>
      <c r="E19" s="15" t="s">
        <v>4</v>
      </c>
      <c r="F19" s="11">
        <f>ROUNDUP(D18,0)</f>
        <v>5</v>
      </c>
      <c r="G19" s="6">
        <f>C18-F19</f>
        <v>5</v>
      </c>
      <c r="H19" s="25"/>
    </row>
    <row r="20" spans="1:8" x14ac:dyDescent="0.25">
      <c r="A20" s="24"/>
      <c r="B20" s="49"/>
      <c r="C20" s="47">
        <f>C14+6</f>
        <v>12</v>
      </c>
      <c r="D20" s="47">
        <f>IF(G8&lt;&gt;0,G8*(C20/100))*100</f>
        <v>6</v>
      </c>
      <c r="E20" s="18" t="s">
        <v>3</v>
      </c>
      <c r="F20" s="15">
        <f>ROUNDDOWN(D20,0)</f>
        <v>6</v>
      </c>
      <c r="G20" s="6">
        <f>C20-F20</f>
        <v>6</v>
      </c>
      <c r="H20" s="25"/>
    </row>
    <row r="21" spans="1:8" ht="15.75" thickBot="1" x14ac:dyDescent="0.3">
      <c r="A21" s="24"/>
      <c r="B21" s="50"/>
      <c r="C21" s="67"/>
      <c r="D21" s="67"/>
      <c r="E21" s="14" t="s">
        <v>4</v>
      </c>
      <c r="F21" s="12">
        <f>ROUNDUP(D20,0)</f>
        <v>6</v>
      </c>
      <c r="G21" s="4">
        <f>C20-F21</f>
        <v>6</v>
      </c>
      <c r="H21" s="25"/>
    </row>
    <row r="22" spans="1:8" ht="15.75" thickBot="1" x14ac:dyDescent="0.3">
      <c r="A22" s="16"/>
      <c r="B22" s="34"/>
      <c r="C22" s="35"/>
      <c r="D22" s="34"/>
      <c r="E22" s="34"/>
      <c r="F22" s="35"/>
      <c r="G22" s="35"/>
      <c r="H22" s="26"/>
    </row>
  </sheetData>
  <sheetProtection algorithmName="SHA-512" hashValue="29585btqpnNoNZ8uQZbfTRrr8EWW96n/nrIgwUFvE0BBkUwHwPbfhbepiYKcd70vwC55A5hUQv+X8T0NwVl/lA==" saltValue="dDsu4qn9flIEctxY+9chhQ==" spinCount="100000" sheet="1" objects="1" scenarios="1"/>
  <mergeCells count="18">
    <mergeCell ref="B14:B15"/>
    <mergeCell ref="C14:C15"/>
    <mergeCell ref="D14:D15"/>
    <mergeCell ref="B2:G4"/>
    <mergeCell ref="B16:B21"/>
    <mergeCell ref="C16:C17"/>
    <mergeCell ref="D16:D17"/>
    <mergeCell ref="C18:C19"/>
    <mergeCell ref="D18:D19"/>
    <mergeCell ref="C20:C21"/>
    <mergeCell ref="D20:D21"/>
    <mergeCell ref="J2:K2"/>
    <mergeCell ref="B12:B13"/>
    <mergeCell ref="C12:C13"/>
    <mergeCell ref="D12:D13"/>
    <mergeCell ref="C9:F9"/>
    <mergeCell ref="C8:F8"/>
    <mergeCell ref="B6:G6"/>
  </mergeCells>
  <pageMargins left="0.25" right="0.25" top="0.75" bottom="0.75" header="0.3" footer="0.3"/>
  <pageSetup paperSize="9" orientation="portrait" r:id="rId1"/>
  <ignoredErrors>
    <ignoredError sqref="F13:F21 G13 G19 G17 G15 G14 G16 G18 G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D48E0-DB8B-43C1-996E-92271543807B}">
  <dimension ref="A1:K24"/>
  <sheetViews>
    <sheetView zoomScale="130" zoomScaleNormal="130" workbookViewId="0">
      <selection activeCell="G19" sqref="G19"/>
    </sheetView>
  </sheetViews>
  <sheetFormatPr baseColWidth="10" defaultRowHeight="15" x14ac:dyDescent="0.25"/>
  <cols>
    <col min="1" max="1" width="10.7109375" style="1" customWidth="1"/>
    <col min="2" max="2" width="13.28515625" style="1" customWidth="1"/>
    <col min="3" max="3" width="11.42578125" style="2"/>
    <col min="4" max="5" width="11.42578125" style="1"/>
    <col min="6" max="7" width="11.42578125" style="2"/>
    <col min="8" max="8" width="10.7109375" style="1" customWidth="1"/>
    <col min="9" max="9" width="11.42578125" style="1"/>
    <col min="10" max="10" width="13.5703125" style="1" customWidth="1"/>
    <col min="11" max="16384" width="11.42578125" style="1"/>
  </cols>
  <sheetData>
    <row r="1" spans="1:11" ht="15.75" thickBot="1" x14ac:dyDescent="0.3">
      <c r="A1" s="27"/>
      <c r="B1" s="28"/>
      <c r="C1" s="29"/>
      <c r="D1" s="28"/>
      <c r="E1" s="28"/>
      <c r="F1" s="29"/>
      <c r="G1" s="29"/>
      <c r="H1" s="30"/>
    </row>
    <row r="2" spans="1:11" x14ac:dyDescent="0.25">
      <c r="A2" s="24"/>
      <c r="B2" s="51" t="s">
        <v>12</v>
      </c>
      <c r="C2" s="52"/>
      <c r="D2" s="52"/>
      <c r="E2" s="52"/>
      <c r="F2" s="52"/>
      <c r="G2" s="53"/>
      <c r="H2" s="25"/>
      <c r="J2" s="60"/>
      <c r="K2" s="60"/>
    </row>
    <row r="3" spans="1:11" ht="24.75" customHeight="1" x14ac:dyDescent="0.25">
      <c r="A3" s="24"/>
      <c r="B3" s="54"/>
      <c r="C3" s="55"/>
      <c r="D3" s="55"/>
      <c r="E3" s="55"/>
      <c r="F3" s="55"/>
      <c r="G3" s="56"/>
      <c r="H3" s="25"/>
    </row>
    <row r="4" spans="1:11" ht="33" customHeight="1" thickBot="1" x14ac:dyDescent="0.3">
      <c r="A4" s="24"/>
      <c r="B4" s="57"/>
      <c r="C4" s="58"/>
      <c r="D4" s="58"/>
      <c r="E4" s="58"/>
      <c r="F4" s="58"/>
      <c r="G4" s="59"/>
      <c r="H4" s="25"/>
    </row>
    <row r="5" spans="1:11" ht="15.75" thickBot="1" x14ac:dyDescent="0.3">
      <c r="A5" s="24"/>
      <c r="H5" s="25"/>
    </row>
    <row r="6" spans="1:11" ht="15.75" thickBot="1" x14ac:dyDescent="0.3">
      <c r="A6" s="24"/>
      <c r="B6" s="64" t="s">
        <v>8</v>
      </c>
      <c r="C6" s="65"/>
      <c r="D6" s="65"/>
      <c r="E6" s="65"/>
      <c r="F6" s="65"/>
      <c r="G6" s="66"/>
      <c r="H6" s="25"/>
    </row>
    <row r="7" spans="1:11" ht="15.75" thickBot="1" x14ac:dyDescent="0.3">
      <c r="A7" s="24"/>
      <c r="H7" s="25"/>
    </row>
    <row r="8" spans="1:11" ht="15.75" thickBot="1" x14ac:dyDescent="0.3">
      <c r="A8" s="24"/>
      <c r="B8" s="31"/>
      <c r="C8" s="61" t="s">
        <v>15</v>
      </c>
      <c r="D8" s="61"/>
      <c r="E8" s="61"/>
      <c r="F8" s="62"/>
      <c r="G8" s="37">
        <v>0.6512</v>
      </c>
      <c r="H8" s="25"/>
    </row>
    <row r="9" spans="1:11" x14ac:dyDescent="0.25">
      <c r="A9" s="32"/>
      <c r="B9" s="33"/>
      <c r="C9" s="63"/>
      <c r="D9" s="63"/>
      <c r="E9" s="63"/>
      <c r="F9" s="63"/>
      <c r="G9" s="19"/>
      <c r="H9" s="25"/>
    </row>
    <row r="10" spans="1:11" ht="15.75" thickBot="1" x14ac:dyDescent="0.3">
      <c r="A10" s="24"/>
      <c r="H10" s="25"/>
    </row>
    <row r="11" spans="1:11" ht="39" thickBot="1" x14ac:dyDescent="0.3">
      <c r="A11" s="24"/>
      <c r="B11" s="20" t="s">
        <v>16</v>
      </c>
      <c r="C11" s="21" t="s">
        <v>6</v>
      </c>
      <c r="D11" s="21" t="s">
        <v>5</v>
      </c>
      <c r="E11" s="22" t="s">
        <v>17</v>
      </c>
      <c r="F11" s="21" t="s">
        <v>13</v>
      </c>
      <c r="G11" s="23" t="s">
        <v>14</v>
      </c>
      <c r="H11" s="25"/>
    </row>
    <row r="12" spans="1:11" x14ac:dyDescent="0.25">
      <c r="A12" s="24"/>
      <c r="B12" s="48" t="s">
        <v>1</v>
      </c>
      <c r="C12" s="46">
        <f>ROUNDUP(C14*2/3,0)</f>
        <v>6</v>
      </c>
      <c r="D12" s="46">
        <f>IF(G8&lt;&gt;0,G8*(C12/100))*100</f>
        <v>3.9071999999999996</v>
      </c>
      <c r="E12" s="5" t="s">
        <v>3</v>
      </c>
      <c r="F12" s="5">
        <f>ROUNDDOWN(D12,0)</f>
        <v>3</v>
      </c>
      <c r="G12" s="3">
        <f>C12-F12</f>
        <v>3</v>
      </c>
      <c r="H12" s="25"/>
    </row>
    <row r="13" spans="1:11" ht="15.75" thickBot="1" x14ac:dyDescent="0.3">
      <c r="A13" s="24"/>
      <c r="B13" s="49"/>
      <c r="C13" s="41"/>
      <c r="D13" s="41"/>
      <c r="E13" s="15" t="s">
        <v>4</v>
      </c>
      <c r="F13" s="11">
        <f>ROUNDUP(D12,0)</f>
        <v>4</v>
      </c>
      <c r="G13" s="6">
        <f>C12-F13</f>
        <v>2</v>
      </c>
      <c r="H13" s="25"/>
    </row>
    <row r="14" spans="1:11" x14ac:dyDescent="0.25">
      <c r="A14" s="24"/>
      <c r="B14" s="42" t="s">
        <v>2</v>
      </c>
      <c r="C14" s="44">
        <v>8</v>
      </c>
      <c r="D14" s="44">
        <f>IF(G8&lt;&gt;0,G8*(C14/100))*100</f>
        <v>5.2096</v>
      </c>
      <c r="E14" s="7" t="s">
        <v>3</v>
      </c>
      <c r="F14" s="7">
        <f>ROUNDDOWN(D14,0)</f>
        <v>5</v>
      </c>
      <c r="G14" s="8">
        <f>C14-F14</f>
        <v>3</v>
      </c>
      <c r="H14" s="25"/>
    </row>
    <row r="15" spans="1:11" ht="15.75" thickBot="1" x14ac:dyDescent="0.3">
      <c r="A15" s="24"/>
      <c r="B15" s="43"/>
      <c r="C15" s="45"/>
      <c r="D15" s="45"/>
      <c r="E15" s="17" t="s">
        <v>4</v>
      </c>
      <c r="F15" s="9">
        <f>ROUNDUP(D14,0)</f>
        <v>6</v>
      </c>
      <c r="G15" s="10">
        <f>C14-F15</f>
        <v>2</v>
      </c>
      <c r="H15" s="25"/>
    </row>
    <row r="16" spans="1:11" x14ac:dyDescent="0.25">
      <c r="A16" s="24"/>
      <c r="B16" s="48" t="s">
        <v>0</v>
      </c>
      <c r="C16" s="46">
        <f>C14+2</f>
        <v>10</v>
      </c>
      <c r="D16" s="46">
        <f>IF(G8&lt;&gt;0,G8*(C16/100))*100</f>
        <v>6.5119999999999996</v>
      </c>
      <c r="E16" s="5" t="s">
        <v>3</v>
      </c>
      <c r="F16" s="5">
        <f>ROUNDDOWN(D16,0)</f>
        <v>6</v>
      </c>
      <c r="G16" s="3">
        <f>C16-F16</f>
        <v>4</v>
      </c>
      <c r="H16" s="25"/>
    </row>
    <row r="17" spans="1:8" x14ac:dyDescent="0.25">
      <c r="A17" s="24"/>
      <c r="B17" s="49"/>
      <c r="C17" s="47"/>
      <c r="D17" s="47"/>
      <c r="E17" s="18" t="s">
        <v>4</v>
      </c>
      <c r="F17" s="13">
        <f>ROUNDUP(D16,0)</f>
        <v>7</v>
      </c>
      <c r="G17" s="6">
        <f>C16-F17</f>
        <v>3</v>
      </c>
      <c r="H17" s="25"/>
    </row>
    <row r="18" spans="1:8" x14ac:dyDescent="0.25">
      <c r="A18" s="24"/>
      <c r="B18" s="49"/>
      <c r="C18" s="40">
        <f>C14+4</f>
        <v>12</v>
      </c>
      <c r="D18" s="40">
        <f>IF(G8&lt;&gt;0,G8*(C18/100))*100</f>
        <v>7.8143999999999991</v>
      </c>
      <c r="E18" s="11" t="s">
        <v>3</v>
      </c>
      <c r="F18" s="11">
        <f>ROUNDDOWN(D18,0)</f>
        <v>7</v>
      </c>
      <c r="G18" s="6">
        <f>C18-F18</f>
        <v>5</v>
      </c>
      <c r="H18" s="25"/>
    </row>
    <row r="19" spans="1:8" x14ac:dyDescent="0.25">
      <c r="A19" s="24"/>
      <c r="B19" s="49"/>
      <c r="C19" s="41"/>
      <c r="D19" s="41"/>
      <c r="E19" s="15" t="s">
        <v>4</v>
      </c>
      <c r="F19" s="11">
        <f>ROUNDUP(D18,0)</f>
        <v>8</v>
      </c>
      <c r="G19" s="6">
        <f>C18-F19</f>
        <v>4</v>
      </c>
      <c r="H19" s="25"/>
    </row>
    <row r="20" spans="1:8" x14ac:dyDescent="0.25">
      <c r="A20" s="24"/>
      <c r="B20" s="49"/>
      <c r="C20" s="40">
        <f>C14+6</f>
        <v>14</v>
      </c>
      <c r="D20" s="40">
        <f>IF(G8&lt;&gt;0,G8*(C20/100))*100</f>
        <v>9.1168000000000013</v>
      </c>
      <c r="E20" s="13" t="s">
        <v>3</v>
      </c>
      <c r="F20" s="11">
        <f>ROUNDDOWN(D20,0)</f>
        <v>9</v>
      </c>
      <c r="G20" s="6">
        <f>C20-F20</f>
        <v>5</v>
      </c>
      <c r="H20" s="25"/>
    </row>
    <row r="21" spans="1:8" x14ac:dyDescent="0.25">
      <c r="A21" s="24"/>
      <c r="B21" s="49"/>
      <c r="C21" s="41"/>
      <c r="D21" s="41"/>
      <c r="E21" s="15" t="s">
        <v>4</v>
      </c>
      <c r="F21" s="11">
        <f>ROUNDUP(D20,0)</f>
        <v>10</v>
      </c>
      <c r="G21" s="6">
        <f>C20-F21</f>
        <v>4</v>
      </c>
      <c r="H21" s="25"/>
    </row>
    <row r="22" spans="1:8" x14ac:dyDescent="0.25">
      <c r="A22" s="24"/>
      <c r="B22" s="49"/>
      <c r="C22" s="47">
        <f>C16+6</f>
        <v>16</v>
      </c>
      <c r="D22" s="47">
        <f>IF(G8&lt;&gt;0,G8*(C22/100))*100</f>
        <v>10.4192</v>
      </c>
      <c r="E22" s="11" t="s">
        <v>3</v>
      </c>
      <c r="F22" s="15">
        <f>ROUNDDOWN(D22,0)</f>
        <v>10</v>
      </c>
      <c r="G22" s="36">
        <f>C22-F22</f>
        <v>6</v>
      </c>
      <c r="H22" s="25"/>
    </row>
    <row r="23" spans="1:8" ht="15.75" thickBot="1" x14ac:dyDescent="0.3">
      <c r="A23" s="24"/>
      <c r="B23" s="50"/>
      <c r="C23" s="67"/>
      <c r="D23" s="67"/>
      <c r="E23" s="14" t="s">
        <v>4</v>
      </c>
      <c r="F23" s="12">
        <f>ROUNDUP(D22,0)</f>
        <v>11</v>
      </c>
      <c r="G23" s="4">
        <f>C22-F23</f>
        <v>5</v>
      </c>
      <c r="H23" s="25"/>
    </row>
    <row r="24" spans="1:8" ht="15.75" thickBot="1" x14ac:dyDescent="0.3">
      <c r="A24" s="16"/>
      <c r="B24" s="34"/>
      <c r="C24" s="35"/>
      <c r="D24" s="34"/>
      <c r="E24" s="34"/>
      <c r="F24" s="35"/>
      <c r="G24" s="35"/>
      <c r="H24" s="26"/>
    </row>
  </sheetData>
  <sheetProtection algorithmName="SHA-512" hashValue="hfDQzwnmZLSunVu9FOsYDaEjyYMJ3K5BjpYZFjiV7yUBXapf9/ZlmYA7JTGEqqYsDBFtggXXIsM72pHdcnQoYA==" saltValue="0kbhqHEgaSn/CrBfGBm+sA==" spinCount="100000" sheet="1" objects="1" scenarios="1"/>
  <mergeCells count="20">
    <mergeCell ref="B2:G4"/>
    <mergeCell ref="J2:K2"/>
    <mergeCell ref="C8:F8"/>
    <mergeCell ref="C9:F9"/>
    <mergeCell ref="B12:B13"/>
    <mergeCell ref="C12:C13"/>
    <mergeCell ref="D12:D13"/>
    <mergeCell ref="C22:C23"/>
    <mergeCell ref="D22:D23"/>
    <mergeCell ref="B16:B23"/>
    <mergeCell ref="B6:G6"/>
    <mergeCell ref="B14:B15"/>
    <mergeCell ref="C14:C15"/>
    <mergeCell ref="D14:D15"/>
    <mergeCell ref="C16:C17"/>
    <mergeCell ref="D16:D17"/>
    <mergeCell ref="C18:C19"/>
    <mergeCell ref="D18:D19"/>
    <mergeCell ref="C20:C21"/>
    <mergeCell ref="D20:D21"/>
  </mergeCells>
  <pageMargins left="0.25" right="0.25" top="0.75" bottom="0.75" header="0.3" footer="0.3"/>
  <pageSetup paperSize="9" orientation="portrait" r:id="rId1"/>
  <ignoredErrors>
    <ignoredError sqref="F13:G14 F22:G22 F16:G21 F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29185-1009-4A12-80E4-080A23EE3611}">
  <dimension ref="A1:K26"/>
  <sheetViews>
    <sheetView zoomScale="130" zoomScaleNormal="130" workbookViewId="0">
      <selection activeCell="G13" sqref="G13"/>
    </sheetView>
  </sheetViews>
  <sheetFormatPr baseColWidth="10" defaultRowHeight="15" x14ac:dyDescent="0.25"/>
  <cols>
    <col min="1" max="1" width="10.7109375" style="1" customWidth="1"/>
    <col min="2" max="2" width="13.28515625" style="1" customWidth="1"/>
    <col min="3" max="3" width="11.42578125" style="2"/>
    <col min="4" max="5" width="11.42578125" style="1"/>
    <col min="6" max="7" width="11.42578125" style="2"/>
    <col min="8" max="8" width="10.7109375" style="1" customWidth="1"/>
    <col min="9" max="9" width="11.42578125" style="1"/>
    <col min="10" max="10" width="13.5703125" style="1" customWidth="1"/>
    <col min="11" max="16384" width="11.42578125" style="1"/>
  </cols>
  <sheetData>
    <row r="1" spans="1:11" ht="15.75" thickBot="1" x14ac:dyDescent="0.3">
      <c r="A1" s="27"/>
      <c r="B1" s="28"/>
      <c r="C1" s="29"/>
      <c r="D1" s="28"/>
      <c r="E1" s="28"/>
      <c r="F1" s="29"/>
      <c r="G1" s="29"/>
      <c r="H1" s="30"/>
    </row>
    <row r="2" spans="1:11" x14ac:dyDescent="0.25">
      <c r="A2" s="24"/>
      <c r="B2" s="51" t="s">
        <v>12</v>
      </c>
      <c r="C2" s="52"/>
      <c r="D2" s="52"/>
      <c r="E2" s="52"/>
      <c r="F2" s="52"/>
      <c r="G2" s="53"/>
      <c r="H2" s="25"/>
      <c r="J2" s="60"/>
      <c r="K2" s="60"/>
    </row>
    <row r="3" spans="1:11" ht="24.75" customHeight="1" x14ac:dyDescent="0.25">
      <c r="A3" s="24"/>
      <c r="B3" s="54"/>
      <c r="C3" s="55"/>
      <c r="D3" s="55"/>
      <c r="E3" s="55"/>
      <c r="F3" s="55"/>
      <c r="G3" s="56"/>
      <c r="H3" s="25"/>
    </row>
    <row r="4" spans="1:11" ht="33" customHeight="1" thickBot="1" x14ac:dyDescent="0.3">
      <c r="A4" s="24"/>
      <c r="B4" s="57"/>
      <c r="C4" s="58"/>
      <c r="D4" s="58"/>
      <c r="E4" s="58"/>
      <c r="F4" s="58"/>
      <c r="G4" s="59"/>
      <c r="H4" s="25"/>
    </row>
    <row r="5" spans="1:11" ht="15.75" thickBot="1" x14ac:dyDescent="0.3">
      <c r="A5" s="24"/>
      <c r="H5" s="25"/>
    </row>
    <row r="6" spans="1:11" ht="15.75" thickBot="1" x14ac:dyDescent="0.3">
      <c r="A6" s="24"/>
      <c r="B6" s="64" t="s">
        <v>9</v>
      </c>
      <c r="C6" s="65"/>
      <c r="D6" s="65"/>
      <c r="E6" s="65"/>
      <c r="F6" s="65"/>
      <c r="G6" s="66"/>
      <c r="H6" s="25"/>
    </row>
    <row r="7" spans="1:11" ht="15.75" thickBot="1" x14ac:dyDescent="0.3">
      <c r="A7" s="24"/>
      <c r="H7" s="25"/>
    </row>
    <row r="8" spans="1:11" ht="15.75" thickBot="1" x14ac:dyDescent="0.3">
      <c r="A8" s="24"/>
      <c r="B8" s="31"/>
      <c r="C8" s="61" t="s">
        <v>15</v>
      </c>
      <c r="D8" s="61"/>
      <c r="E8" s="61"/>
      <c r="F8" s="62"/>
      <c r="G8" s="37">
        <v>0.6</v>
      </c>
      <c r="H8" s="25"/>
    </row>
    <row r="9" spans="1:11" x14ac:dyDescent="0.25">
      <c r="A9" s="32"/>
      <c r="B9" s="33"/>
      <c r="C9" s="63"/>
      <c r="D9" s="63"/>
      <c r="E9" s="63"/>
      <c r="F9" s="63"/>
      <c r="G9" s="19"/>
      <c r="H9" s="25"/>
    </row>
    <row r="10" spans="1:11" ht="15.75" thickBot="1" x14ac:dyDescent="0.3">
      <c r="A10" s="24"/>
      <c r="H10" s="25"/>
    </row>
    <row r="11" spans="1:11" ht="39" thickBot="1" x14ac:dyDescent="0.3">
      <c r="A11" s="24"/>
      <c r="B11" s="20" t="s">
        <v>16</v>
      </c>
      <c r="C11" s="21" t="s">
        <v>6</v>
      </c>
      <c r="D11" s="21" t="s">
        <v>5</v>
      </c>
      <c r="E11" s="22" t="s">
        <v>17</v>
      </c>
      <c r="F11" s="21" t="s">
        <v>13</v>
      </c>
      <c r="G11" s="23" t="s">
        <v>14</v>
      </c>
      <c r="H11" s="25"/>
    </row>
    <row r="12" spans="1:11" x14ac:dyDescent="0.25">
      <c r="A12" s="24"/>
      <c r="B12" s="48" t="s">
        <v>1</v>
      </c>
      <c r="C12" s="46">
        <v>8</v>
      </c>
      <c r="D12" s="46">
        <f>IF(G8&lt;&gt;0,G8*(C12/100))*100</f>
        <v>4.8</v>
      </c>
      <c r="E12" s="5" t="s">
        <v>3</v>
      </c>
      <c r="F12" s="5">
        <f>ROUNDDOWN(D12,0)</f>
        <v>4</v>
      </c>
      <c r="G12" s="3">
        <f>C12-F12</f>
        <v>4</v>
      </c>
      <c r="H12" s="25"/>
    </row>
    <row r="13" spans="1:11" ht="15.75" thickBot="1" x14ac:dyDescent="0.3">
      <c r="A13" s="24"/>
      <c r="B13" s="49"/>
      <c r="C13" s="41"/>
      <c r="D13" s="41"/>
      <c r="E13" s="15" t="s">
        <v>4</v>
      </c>
      <c r="F13" s="11">
        <f>ROUNDUP(D12,0)</f>
        <v>5</v>
      </c>
      <c r="G13" s="6">
        <f>C12-F13</f>
        <v>3</v>
      </c>
      <c r="H13" s="25"/>
    </row>
    <row r="14" spans="1:11" x14ac:dyDescent="0.25">
      <c r="A14" s="24"/>
      <c r="B14" s="42" t="s">
        <v>2</v>
      </c>
      <c r="C14" s="44">
        <v>10</v>
      </c>
      <c r="D14" s="44">
        <f>IF(G8&lt;&gt;0,G8*(C14/100))*100</f>
        <v>6</v>
      </c>
      <c r="E14" s="7" t="s">
        <v>3</v>
      </c>
      <c r="F14" s="7">
        <f>ROUNDDOWN(D14,0)</f>
        <v>6</v>
      </c>
      <c r="G14" s="8">
        <f>C14-F14</f>
        <v>4</v>
      </c>
      <c r="H14" s="25"/>
    </row>
    <row r="15" spans="1:11" ht="15.75" thickBot="1" x14ac:dyDescent="0.3">
      <c r="A15" s="24"/>
      <c r="B15" s="43"/>
      <c r="C15" s="45"/>
      <c r="D15" s="45"/>
      <c r="E15" s="17" t="s">
        <v>4</v>
      </c>
      <c r="F15" s="9">
        <f>ROUNDUP(D14,0)</f>
        <v>6</v>
      </c>
      <c r="G15" s="10">
        <f>C14-F15</f>
        <v>4</v>
      </c>
      <c r="H15" s="25"/>
    </row>
    <row r="16" spans="1:11" x14ac:dyDescent="0.25">
      <c r="A16" s="24"/>
      <c r="B16" s="48" t="s">
        <v>0</v>
      </c>
      <c r="C16" s="46">
        <f>C14+2</f>
        <v>12</v>
      </c>
      <c r="D16" s="46">
        <f>IF(G8&lt;&gt;0,G8*(C16/100))*100</f>
        <v>7.1999999999999993</v>
      </c>
      <c r="E16" s="5" t="s">
        <v>3</v>
      </c>
      <c r="F16" s="5">
        <f>ROUNDDOWN(D16,0)</f>
        <v>7</v>
      </c>
      <c r="G16" s="3">
        <f>C16-F16</f>
        <v>5</v>
      </c>
      <c r="H16" s="25"/>
    </row>
    <row r="17" spans="1:8" x14ac:dyDescent="0.25">
      <c r="A17" s="24"/>
      <c r="B17" s="49"/>
      <c r="C17" s="47"/>
      <c r="D17" s="47"/>
      <c r="E17" s="18" t="s">
        <v>4</v>
      </c>
      <c r="F17" s="13">
        <f>ROUNDUP(D16,0)</f>
        <v>8</v>
      </c>
      <c r="G17" s="6">
        <f>C16-F17</f>
        <v>4</v>
      </c>
      <c r="H17" s="25"/>
    </row>
    <row r="18" spans="1:8" x14ac:dyDescent="0.25">
      <c r="A18" s="24"/>
      <c r="B18" s="49"/>
      <c r="C18" s="40">
        <f>C14+4</f>
        <v>14</v>
      </c>
      <c r="D18" s="40">
        <f>IF(G8&lt;&gt;0,G8*(C18/100))*100</f>
        <v>8.4</v>
      </c>
      <c r="E18" s="11" t="s">
        <v>3</v>
      </c>
      <c r="F18" s="11">
        <f>ROUNDDOWN(D18,0)</f>
        <v>8</v>
      </c>
      <c r="G18" s="6">
        <f>C18-F18</f>
        <v>6</v>
      </c>
      <c r="H18" s="25"/>
    </row>
    <row r="19" spans="1:8" x14ac:dyDescent="0.25">
      <c r="A19" s="24"/>
      <c r="B19" s="49"/>
      <c r="C19" s="41"/>
      <c r="D19" s="41"/>
      <c r="E19" s="15" t="s">
        <v>4</v>
      </c>
      <c r="F19" s="11">
        <f>ROUNDUP(D18,0)</f>
        <v>9</v>
      </c>
      <c r="G19" s="6">
        <f>C18-F19</f>
        <v>5</v>
      </c>
      <c r="H19" s="25"/>
    </row>
    <row r="20" spans="1:8" x14ac:dyDescent="0.25">
      <c r="A20" s="24"/>
      <c r="B20" s="49"/>
      <c r="C20" s="40">
        <f>C14+6</f>
        <v>16</v>
      </c>
      <c r="D20" s="40">
        <f>IF(G8&lt;&gt;0,G8*(C20/100))*100</f>
        <v>9.6</v>
      </c>
      <c r="E20" s="13" t="s">
        <v>3</v>
      </c>
      <c r="F20" s="11">
        <f>ROUNDDOWN(D20,0)</f>
        <v>9</v>
      </c>
      <c r="G20" s="6">
        <f>C20-F20</f>
        <v>7</v>
      </c>
      <c r="H20" s="25"/>
    </row>
    <row r="21" spans="1:8" x14ac:dyDescent="0.25">
      <c r="A21" s="24"/>
      <c r="B21" s="49"/>
      <c r="C21" s="41"/>
      <c r="D21" s="41"/>
      <c r="E21" s="15" t="s">
        <v>4</v>
      </c>
      <c r="F21" s="11">
        <f>ROUNDUP(D20,0)</f>
        <v>10</v>
      </c>
      <c r="G21" s="6">
        <f>C20-F21</f>
        <v>6</v>
      </c>
      <c r="H21" s="25"/>
    </row>
    <row r="22" spans="1:8" x14ac:dyDescent="0.25">
      <c r="A22" s="24"/>
      <c r="B22" s="49"/>
      <c r="C22" s="40">
        <f>C16+6</f>
        <v>18</v>
      </c>
      <c r="D22" s="40">
        <f>IF(G8&lt;&gt;0,G8*(C22/100))*100</f>
        <v>10.8</v>
      </c>
      <c r="E22" s="11" t="s">
        <v>3</v>
      </c>
      <c r="F22" s="11">
        <f>ROUNDDOWN(D22,0)</f>
        <v>10</v>
      </c>
      <c r="G22" s="6">
        <f>C22-F22</f>
        <v>8</v>
      </c>
      <c r="H22" s="25"/>
    </row>
    <row r="23" spans="1:8" x14ac:dyDescent="0.25">
      <c r="A23" s="24"/>
      <c r="B23" s="49"/>
      <c r="C23" s="41"/>
      <c r="D23" s="41"/>
      <c r="E23" s="15" t="s">
        <v>4</v>
      </c>
      <c r="F23" s="11">
        <f>ROUNDUP(D22,0)</f>
        <v>11</v>
      </c>
      <c r="G23" s="6">
        <f>C22-F23</f>
        <v>7</v>
      </c>
      <c r="H23" s="25"/>
    </row>
    <row r="24" spans="1:8" x14ac:dyDescent="0.25">
      <c r="A24" s="24"/>
      <c r="B24" s="49"/>
      <c r="C24" s="47">
        <f>C18+6</f>
        <v>20</v>
      </c>
      <c r="D24" s="47">
        <f>IF(G8&lt;&gt;0,G8*(C24/100))*100</f>
        <v>12</v>
      </c>
      <c r="E24" s="15" t="s">
        <v>3</v>
      </c>
      <c r="F24" s="15">
        <f>ROUNDDOWN(D24,0)</f>
        <v>12</v>
      </c>
      <c r="G24" s="36">
        <f>C24-F24</f>
        <v>8</v>
      </c>
      <c r="H24" s="25"/>
    </row>
    <row r="25" spans="1:8" ht="15.75" thickBot="1" x14ac:dyDescent="0.3">
      <c r="A25" s="24"/>
      <c r="B25" s="50"/>
      <c r="C25" s="67"/>
      <c r="D25" s="67"/>
      <c r="E25" s="14" t="s">
        <v>4</v>
      </c>
      <c r="F25" s="12">
        <f>ROUNDUP(D24,0)</f>
        <v>12</v>
      </c>
      <c r="G25" s="4">
        <f>C24-F25</f>
        <v>8</v>
      </c>
      <c r="H25" s="25"/>
    </row>
    <row r="26" spans="1:8" ht="15.75" thickBot="1" x14ac:dyDescent="0.3">
      <c r="A26" s="16"/>
      <c r="B26" s="34"/>
      <c r="C26" s="35"/>
      <c r="D26" s="34"/>
      <c r="E26" s="34"/>
      <c r="F26" s="35"/>
      <c r="G26" s="35"/>
      <c r="H26" s="26"/>
    </row>
  </sheetData>
  <sheetProtection algorithmName="SHA-512" hashValue="NfF0IW63kDAjtcz+mmOjnRx25rtKo/JvH8AksLXvaojeg/aLUQvpAzOdVNgpbOPqNSJTty0AcXHxxCq7COjiiA==" saltValue="4zVvsxdam1IQManN4qSjFA==" spinCount="100000" sheet="1" objects="1" scenarios="1"/>
  <mergeCells count="22">
    <mergeCell ref="B2:G4"/>
    <mergeCell ref="J2:K2"/>
    <mergeCell ref="C8:F8"/>
    <mergeCell ref="C9:F9"/>
    <mergeCell ref="B12:B13"/>
    <mergeCell ref="C12:C13"/>
    <mergeCell ref="D12:D13"/>
    <mergeCell ref="B6:G6"/>
    <mergeCell ref="B14:B15"/>
    <mergeCell ref="C14:C15"/>
    <mergeCell ref="D14:D15"/>
    <mergeCell ref="C16:C17"/>
    <mergeCell ref="D16:D17"/>
    <mergeCell ref="C22:C23"/>
    <mergeCell ref="D22:D23"/>
    <mergeCell ref="C24:C25"/>
    <mergeCell ref="D24:D25"/>
    <mergeCell ref="B16:B25"/>
    <mergeCell ref="C18:C19"/>
    <mergeCell ref="D18:D19"/>
    <mergeCell ref="C20:C21"/>
    <mergeCell ref="D20:D21"/>
  </mergeCells>
  <pageMargins left="0.25" right="0.25" top="0.75" bottom="0.75" header="0.3" footer="0.3"/>
  <pageSetup paperSize="9" orientation="portrait" r:id="rId1"/>
  <ignoredErrors>
    <ignoredError sqref="F13:G23 F24:G2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64E1E-36CB-4514-857B-607FBCC8B823}">
  <dimension ref="A1:K30"/>
  <sheetViews>
    <sheetView topLeftCell="A8" zoomScale="130" zoomScaleNormal="130" workbookViewId="0">
      <selection activeCell="F25" sqref="F25"/>
    </sheetView>
  </sheetViews>
  <sheetFormatPr baseColWidth="10" defaultRowHeight="15" x14ac:dyDescent="0.25"/>
  <cols>
    <col min="1" max="1" width="10.7109375" style="1" customWidth="1"/>
    <col min="2" max="2" width="13.28515625" style="1" customWidth="1"/>
    <col min="3" max="3" width="11.42578125" style="2"/>
    <col min="4" max="5" width="11.42578125" style="1"/>
    <col min="6" max="7" width="11.42578125" style="2"/>
    <col min="8" max="8" width="10.7109375" style="1" customWidth="1"/>
    <col min="9" max="9" width="11.42578125" style="1"/>
    <col min="10" max="10" width="13.5703125" style="1" customWidth="1"/>
    <col min="11" max="16384" width="11.42578125" style="1"/>
  </cols>
  <sheetData>
    <row r="1" spans="1:11" ht="15.75" thickBot="1" x14ac:dyDescent="0.3">
      <c r="A1" s="27"/>
      <c r="B1" s="28"/>
      <c r="C1" s="29"/>
      <c r="D1" s="28"/>
      <c r="E1" s="28"/>
      <c r="F1" s="29"/>
      <c r="G1" s="29"/>
      <c r="H1" s="30"/>
    </row>
    <row r="2" spans="1:11" x14ac:dyDescent="0.25">
      <c r="A2" s="24"/>
      <c r="B2" s="51" t="s">
        <v>12</v>
      </c>
      <c r="C2" s="52"/>
      <c r="D2" s="52"/>
      <c r="E2" s="52"/>
      <c r="F2" s="52"/>
      <c r="G2" s="53"/>
      <c r="H2" s="25"/>
      <c r="J2" s="60"/>
      <c r="K2" s="60"/>
    </row>
    <row r="3" spans="1:11" ht="24.75" customHeight="1" x14ac:dyDescent="0.25">
      <c r="A3" s="24"/>
      <c r="B3" s="54"/>
      <c r="C3" s="55"/>
      <c r="D3" s="55"/>
      <c r="E3" s="55"/>
      <c r="F3" s="55"/>
      <c r="G3" s="56"/>
      <c r="H3" s="25"/>
    </row>
    <row r="4" spans="1:11" ht="33" customHeight="1" thickBot="1" x14ac:dyDescent="0.3">
      <c r="A4" s="24"/>
      <c r="B4" s="57"/>
      <c r="C4" s="58"/>
      <c r="D4" s="58"/>
      <c r="E4" s="58"/>
      <c r="F4" s="58"/>
      <c r="G4" s="59"/>
      <c r="H4" s="25"/>
    </row>
    <row r="5" spans="1:11" ht="15.75" thickBot="1" x14ac:dyDescent="0.3">
      <c r="A5" s="24"/>
      <c r="H5" s="25"/>
    </row>
    <row r="6" spans="1:11" ht="15.75" thickBot="1" x14ac:dyDescent="0.3">
      <c r="A6" s="24"/>
      <c r="B6" s="64" t="s">
        <v>10</v>
      </c>
      <c r="C6" s="65"/>
      <c r="D6" s="65"/>
      <c r="E6" s="65"/>
      <c r="F6" s="65"/>
      <c r="G6" s="66"/>
      <c r="H6" s="25"/>
    </row>
    <row r="7" spans="1:11" ht="15.75" thickBot="1" x14ac:dyDescent="0.3">
      <c r="A7" s="24"/>
      <c r="H7" s="25"/>
    </row>
    <row r="8" spans="1:11" ht="15.75" thickBot="1" x14ac:dyDescent="0.3">
      <c r="A8" s="24"/>
      <c r="B8" s="31"/>
      <c r="C8" s="61" t="s">
        <v>15</v>
      </c>
      <c r="D8" s="61"/>
      <c r="E8" s="61"/>
      <c r="F8" s="62"/>
      <c r="G8" s="37">
        <v>0.66659999999999997</v>
      </c>
      <c r="H8" s="25"/>
    </row>
    <row r="9" spans="1:11" x14ac:dyDescent="0.25">
      <c r="A9" s="32"/>
      <c r="B9" s="33"/>
      <c r="C9" s="63"/>
      <c r="D9" s="63"/>
      <c r="E9" s="63"/>
      <c r="F9" s="63"/>
      <c r="G9" s="19"/>
      <c r="H9" s="25"/>
    </row>
    <row r="10" spans="1:11" ht="15.75" thickBot="1" x14ac:dyDescent="0.3">
      <c r="A10" s="24"/>
      <c r="H10" s="25"/>
    </row>
    <row r="11" spans="1:11" ht="39" thickBot="1" x14ac:dyDescent="0.3">
      <c r="A11" s="24"/>
      <c r="B11" s="20" t="s">
        <v>16</v>
      </c>
      <c r="C11" s="21" t="s">
        <v>6</v>
      </c>
      <c r="D11" s="21" t="s">
        <v>5</v>
      </c>
      <c r="E11" s="22" t="s">
        <v>17</v>
      </c>
      <c r="F11" s="21" t="s">
        <v>13</v>
      </c>
      <c r="G11" s="23" t="s">
        <v>14</v>
      </c>
      <c r="H11" s="25"/>
    </row>
    <row r="12" spans="1:11" x14ac:dyDescent="0.25">
      <c r="A12" s="24"/>
      <c r="B12" s="48" t="s">
        <v>1</v>
      </c>
      <c r="C12" s="46">
        <v>8</v>
      </c>
      <c r="D12" s="46">
        <f>IF(G8&lt;&gt;0,G8*(C12/100))*100</f>
        <v>5.3327999999999998</v>
      </c>
      <c r="E12" s="5" t="s">
        <v>3</v>
      </c>
      <c r="F12" s="5">
        <f>ROUNDDOWN(D12,0)</f>
        <v>5</v>
      </c>
      <c r="G12" s="3">
        <f>C12-F12</f>
        <v>3</v>
      </c>
      <c r="H12" s="25"/>
    </row>
    <row r="13" spans="1:11" x14ac:dyDescent="0.25">
      <c r="A13" s="24"/>
      <c r="B13" s="49"/>
      <c r="C13" s="41"/>
      <c r="D13" s="41"/>
      <c r="E13" s="15" t="s">
        <v>4</v>
      </c>
      <c r="F13" s="11">
        <f>ROUNDUP(D12,0)</f>
        <v>6</v>
      </c>
      <c r="G13" s="6">
        <f>C12-F13</f>
        <v>2</v>
      </c>
      <c r="H13" s="25"/>
    </row>
    <row r="14" spans="1:11" x14ac:dyDescent="0.25">
      <c r="A14" s="24"/>
      <c r="B14" s="49"/>
      <c r="C14" s="47">
        <v>10</v>
      </c>
      <c r="D14" s="40">
        <f>IF(G8&lt;&gt;0,G8*(C14/100))*100</f>
        <v>6.6659999999999995</v>
      </c>
      <c r="E14" s="15" t="s">
        <v>3</v>
      </c>
      <c r="F14" s="15">
        <f>ROUNDDOWN(D14,0)</f>
        <v>6</v>
      </c>
      <c r="G14" s="36">
        <f>C14-F14</f>
        <v>4</v>
      </c>
      <c r="H14" s="25"/>
    </row>
    <row r="15" spans="1:11" ht="15.75" thickBot="1" x14ac:dyDescent="0.3">
      <c r="A15" s="24"/>
      <c r="B15" s="50"/>
      <c r="C15" s="41"/>
      <c r="D15" s="67"/>
      <c r="E15" s="15" t="s">
        <v>4</v>
      </c>
      <c r="F15" s="11">
        <f>ROUNDUP(D14,0)</f>
        <v>7</v>
      </c>
      <c r="G15" s="6">
        <f>C14-F15</f>
        <v>3</v>
      </c>
      <c r="H15" s="25"/>
    </row>
    <row r="16" spans="1:11" x14ac:dyDescent="0.25">
      <c r="A16" s="24"/>
      <c r="B16" s="42" t="s">
        <v>2</v>
      </c>
      <c r="C16" s="44">
        <v>12</v>
      </c>
      <c r="D16" s="44">
        <f>IF(G8&lt;&gt;0,G8*(C16/100))*100</f>
        <v>7.9991999999999992</v>
      </c>
      <c r="E16" s="7" t="s">
        <v>3</v>
      </c>
      <c r="F16" s="7">
        <f>ROUNDDOWN(D16,0)</f>
        <v>7</v>
      </c>
      <c r="G16" s="8">
        <f>C16-F16</f>
        <v>5</v>
      </c>
      <c r="H16" s="25"/>
    </row>
    <row r="17" spans="1:8" ht="15.75" thickBot="1" x14ac:dyDescent="0.3">
      <c r="A17" s="24"/>
      <c r="B17" s="43"/>
      <c r="C17" s="45"/>
      <c r="D17" s="45"/>
      <c r="E17" s="17" t="s">
        <v>4</v>
      </c>
      <c r="F17" s="9">
        <f>ROUNDUP(D16,0)</f>
        <v>8</v>
      </c>
      <c r="G17" s="10">
        <f>C16-F17</f>
        <v>4</v>
      </c>
      <c r="H17" s="25"/>
    </row>
    <row r="18" spans="1:8" x14ac:dyDescent="0.25">
      <c r="A18" s="24"/>
      <c r="B18" s="48" t="s">
        <v>0</v>
      </c>
      <c r="C18" s="46">
        <f>C16+2</f>
        <v>14</v>
      </c>
      <c r="D18" s="46">
        <f>IF(G8&lt;&gt;0,G8*(C18/100))*100</f>
        <v>9.3323999999999998</v>
      </c>
      <c r="E18" s="5" t="s">
        <v>3</v>
      </c>
      <c r="F18" s="5">
        <f>ROUNDDOWN(D18,0)</f>
        <v>9</v>
      </c>
      <c r="G18" s="3">
        <f>C18-F18</f>
        <v>5</v>
      </c>
      <c r="H18" s="25"/>
    </row>
    <row r="19" spans="1:8" x14ac:dyDescent="0.25">
      <c r="A19" s="24"/>
      <c r="B19" s="49"/>
      <c r="C19" s="47"/>
      <c r="D19" s="47"/>
      <c r="E19" s="18" t="s">
        <v>4</v>
      </c>
      <c r="F19" s="13">
        <f>ROUNDUP(D18,0)</f>
        <v>10</v>
      </c>
      <c r="G19" s="6">
        <f>C18-F19</f>
        <v>4</v>
      </c>
      <c r="H19" s="25"/>
    </row>
    <row r="20" spans="1:8" x14ac:dyDescent="0.25">
      <c r="A20" s="24"/>
      <c r="B20" s="49"/>
      <c r="C20" s="40">
        <f>C16+4</f>
        <v>16</v>
      </c>
      <c r="D20" s="40">
        <f>IF(G8&lt;&gt;0,G8*(C20/100))*100</f>
        <v>10.6656</v>
      </c>
      <c r="E20" s="11" t="s">
        <v>3</v>
      </c>
      <c r="F20" s="11">
        <f>ROUNDDOWN(D20,0)</f>
        <v>10</v>
      </c>
      <c r="G20" s="6">
        <f>C20-F20</f>
        <v>6</v>
      </c>
      <c r="H20" s="25"/>
    </row>
    <row r="21" spans="1:8" x14ac:dyDescent="0.25">
      <c r="A21" s="24"/>
      <c r="B21" s="49"/>
      <c r="C21" s="41"/>
      <c r="D21" s="41"/>
      <c r="E21" s="15" t="s">
        <v>4</v>
      </c>
      <c r="F21" s="11">
        <f>ROUNDUP(D20,0)</f>
        <v>11</v>
      </c>
      <c r="G21" s="6">
        <f>C20-F21</f>
        <v>5</v>
      </c>
      <c r="H21" s="25"/>
    </row>
    <row r="22" spans="1:8" x14ac:dyDescent="0.25">
      <c r="A22" s="24"/>
      <c r="B22" s="49"/>
      <c r="C22" s="40">
        <f>C16+6</f>
        <v>18</v>
      </c>
      <c r="D22" s="40">
        <f>IF(G8&lt;&gt;0,G8*(C22/100))*100</f>
        <v>11.998799999999999</v>
      </c>
      <c r="E22" s="13" t="s">
        <v>3</v>
      </c>
      <c r="F22" s="11">
        <f>ROUNDDOWN(D22,0)</f>
        <v>11</v>
      </c>
      <c r="G22" s="6">
        <f>C22-F22</f>
        <v>7</v>
      </c>
      <c r="H22" s="25"/>
    </row>
    <row r="23" spans="1:8" x14ac:dyDescent="0.25">
      <c r="A23" s="24"/>
      <c r="B23" s="49"/>
      <c r="C23" s="41"/>
      <c r="D23" s="41"/>
      <c r="E23" s="15" t="s">
        <v>4</v>
      </c>
      <c r="F23" s="11">
        <f>ROUNDUP(D22,0)</f>
        <v>12</v>
      </c>
      <c r="G23" s="6">
        <f>C22-F23</f>
        <v>6</v>
      </c>
      <c r="H23" s="25"/>
    </row>
    <row r="24" spans="1:8" x14ac:dyDescent="0.25">
      <c r="A24" s="24"/>
      <c r="B24" s="49"/>
      <c r="C24" s="40">
        <f>C18+6</f>
        <v>20</v>
      </c>
      <c r="D24" s="40">
        <f>IF(G8&lt;&gt;0,G8*(C24/100))*100</f>
        <v>13.331999999999999</v>
      </c>
      <c r="E24" s="11" t="s">
        <v>3</v>
      </c>
      <c r="F24" s="11">
        <f>ROUNDDOWN(D24,0)</f>
        <v>13</v>
      </c>
      <c r="G24" s="6">
        <f>C24-F24</f>
        <v>7</v>
      </c>
      <c r="H24" s="25"/>
    </row>
    <row r="25" spans="1:8" x14ac:dyDescent="0.25">
      <c r="A25" s="24"/>
      <c r="B25" s="49"/>
      <c r="C25" s="41"/>
      <c r="D25" s="41"/>
      <c r="E25" s="15" t="s">
        <v>4</v>
      </c>
      <c r="F25" s="11">
        <f>ROUNDUP(D24,0)</f>
        <v>14</v>
      </c>
      <c r="G25" s="6">
        <f>C24-F25</f>
        <v>6</v>
      </c>
      <c r="H25" s="25"/>
    </row>
    <row r="26" spans="1:8" x14ac:dyDescent="0.25">
      <c r="A26" s="24"/>
      <c r="B26" s="49"/>
      <c r="C26" s="40">
        <f>C20+6</f>
        <v>22</v>
      </c>
      <c r="D26" s="40">
        <f>IF(G8&lt;&gt;0,G8*(C26/100))*100</f>
        <v>14.6652</v>
      </c>
      <c r="E26" s="11" t="s">
        <v>3</v>
      </c>
      <c r="F26" s="11">
        <f>ROUNDDOWN(D26,0)</f>
        <v>14</v>
      </c>
      <c r="G26" s="6">
        <f>C26-F26</f>
        <v>8</v>
      </c>
      <c r="H26" s="25"/>
    </row>
    <row r="27" spans="1:8" x14ac:dyDescent="0.25">
      <c r="A27" s="24"/>
      <c r="B27" s="49"/>
      <c r="C27" s="41"/>
      <c r="D27" s="41"/>
      <c r="E27" s="15" t="s">
        <v>4</v>
      </c>
      <c r="F27" s="11">
        <f>ROUNDUP(D26,0)</f>
        <v>15</v>
      </c>
      <c r="G27" s="6">
        <f>C26-F27</f>
        <v>7</v>
      </c>
      <c r="H27" s="25"/>
    </row>
    <row r="28" spans="1:8" x14ac:dyDescent="0.25">
      <c r="A28" s="24"/>
      <c r="B28" s="49"/>
      <c r="C28" s="47">
        <f>C22+6</f>
        <v>24</v>
      </c>
      <c r="D28" s="47">
        <f>IF(G8&lt;&gt;0,G8*(C28/100))*100</f>
        <v>15.998399999999998</v>
      </c>
      <c r="E28" s="15" t="s">
        <v>3</v>
      </c>
      <c r="F28" s="15">
        <f>ROUNDDOWN(D28,0)</f>
        <v>15</v>
      </c>
      <c r="G28" s="36">
        <f>C28-F28</f>
        <v>9</v>
      </c>
      <c r="H28" s="25"/>
    </row>
    <row r="29" spans="1:8" ht="15.75" thickBot="1" x14ac:dyDescent="0.3">
      <c r="A29" s="24"/>
      <c r="B29" s="50"/>
      <c r="C29" s="67"/>
      <c r="D29" s="67"/>
      <c r="E29" s="14" t="s">
        <v>4</v>
      </c>
      <c r="F29" s="12">
        <f>ROUNDUP(D28,0)</f>
        <v>16</v>
      </c>
      <c r="G29" s="4">
        <f>C28-F29</f>
        <v>8</v>
      </c>
      <c r="H29" s="25"/>
    </row>
    <row r="30" spans="1:8" ht="15.75" thickBot="1" x14ac:dyDescent="0.3">
      <c r="A30" s="16"/>
      <c r="B30" s="34"/>
      <c r="C30" s="35"/>
      <c r="D30" s="34"/>
      <c r="E30" s="34"/>
      <c r="F30" s="35"/>
      <c r="G30" s="35"/>
      <c r="H30" s="26"/>
    </row>
  </sheetData>
  <sheetProtection algorithmName="SHA-512" hashValue="ow1LQzFYcqFvlCFj24dhzqOH2xJrzPoI+qpCrRgtvi+gAtLwN9Nv0f8P0kdttIYqwMiRrAj5dS3zDaGcc3g83w==" saltValue="zXXuxG/Tpw3CtsVazrjZug==" spinCount="100000" sheet="1" objects="1" scenarios="1"/>
  <mergeCells count="26">
    <mergeCell ref="J2:K2"/>
    <mergeCell ref="C8:F8"/>
    <mergeCell ref="C9:F9"/>
    <mergeCell ref="C12:C13"/>
    <mergeCell ref="D12:D13"/>
    <mergeCell ref="C20:C21"/>
    <mergeCell ref="D20:D21"/>
    <mergeCell ref="C22:C23"/>
    <mergeCell ref="D22:D23"/>
    <mergeCell ref="B2:G4"/>
    <mergeCell ref="C28:C29"/>
    <mergeCell ref="D28:D29"/>
    <mergeCell ref="B18:B29"/>
    <mergeCell ref="B6:G6"/>
    <mergeCell ref="C24:C25"/>
    <mergeCell ref="D24:D25"/>
    <mergeCell ref="C26:C27"/>
    <mergeCell ref="D26:D27"/>
    <mergeCell ref="C14:C15"/>
    <mergeCell ref="D14:D15"/>
    <mergeCell ref="B12:B15"/>
    <mergeCell ref="B16:B17"/>
    <mergeCell ref="C16:C17"/>
    <mergeCell ref="D16:D17"/>
    <mergeCell ref="C18:C19"/>
    <mergeCell ref="D18:D19"/>
  </mergeCells>
  <pageMargins left="0.25" right="0.25" top="0.75" bottom="0.75" header="0.3" footer="0.3"/>
  <pageSetup paperSize="9" orientation="portrait" r:id="rId1"/>
  <ignoredErrors>
    <ignoredError sqref="F13:G27 F28:G2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E9471-A0D8-43D6-A0F6-29E4B24F7D44}">
  <dimension ref="A1:K46"/>
  <sheetViews>
    <sheetView tabSelected="1" zoomScale="85" zoomScaleNormal="85" workbookViewId="0">
      <selection activeCell="S21" sqref="S21"/>
    </sheetView>
  </sheetViews>
  <sheetFormatPr baseColWidth="10" defaultRowHeight="15" x14ac:dyDescent="0.25"/>
  <cols>
    <col min="1" max="1" width="10.7109375" style="1" customWidth="1"/>
    <col min="2" max="2" width="13.28515625" style="1" customWidth="1"/>
    <col min="3" max="3" width="11.42578125" style="2"/>
    <col min="4" max="5" width="11.42578125" style="1"/>
    <col min="6" max="7" width="11.42578125" style="2"/>
    <col min="8" max="8" width="10.7109375" style="1" customWidth="1"/>
    <col min="9" max="9" width="11.42578125" style="1"/>
    <col min="10" max="10" width="13.5703125" style="1" customWidth="1"/>
    <col min="11" max="16384" width="11.42578125" style="1"/>
  </cols>
  <sheetData>
    <row r="1" spans="1:11" ht="15.75" thickBot="1" x14ac:dyDescent="0.3">
      <c r="A1" s="27"/>
      <c r="B1" s="28"/>
      <c r="C1" s="29"/>
      <c r="D1" s="28"/>
      <c r="E1" s="28"/>
      <c r="F1" s="29"/>
      <c r="G1" s="29"/>
      <c r="H1" s="30"/>
    </row>
    <row r="2" spans="1:11" x14ac:dyDescent="0.25">
      <c r="A2" s="24"/>
      <c r="B2" s="51" t="s">
        <v>12</v>
      </c>
      <c r="C2" s="52"/>
      <c r="D2" s="52"/>
      <c r="E2" s="52"/>
      <c r="F2" s="52"/>
      <c r="G2" s="53"/>
      <c r="H2" s="25"/>
      <c r="J2" s="60"/>
      <c r="K2" s="60"/>
    </row>
    <row r="3" spans="1:11" ht="24.75" customHeight="1" x14ac:dyDescent="0.25">
      <c r="A3" s="24"/>
      <c r="B3" s="54"/>
      <c r="C3" s="55"/>
      <c r="D3" s="55"/>
      <c r="E3" s="55"/>
      <c r="F3" s="55"/>
      <c r="G3" s="56"/>
      <c r="H3" s="25"/>
    </row>
    <row r="4" spans="1:11" ht="33" customHeight="1" thickBot="1" x14ac:dyDescent="0.3">
      <c r="A4" s="24"/>
      <c r="B4" s="57"/>
      <c r="C4" s="58"/>
      <c r="D4" s="58"/>
      <c r="E4" s="58"/>
      <c r="F4" s="58"/>
      <c r="G4" s="59"/>
      <c r="H4" s="25"/>
    </row>
    <row r="5" spans="1:11" ht="15.75" thickBot="1" x14ac:dyDescent="0.3">
      <c r="A5" s="24"/>
      <c r="H5" s="25"/>
    </row>
    <row r="6" spans="1:11" ht="15.75" thickBot="1" x14ac:dyDescent="0.3">
      <c r="A6" s="24"/>
      <c r="B6" s="64" t="s">
        <v>11</v>
      </c>
      <c r="C6" s="65"/>
      <c r="D6" s="65"/>
      <c r="E6" s="65"/>
      <c r="F6" s="65"/>
      <c r="G6" s="66"/>
      <c r="H6" s="25"/>
    </row>
    <row r="7" spans="1:11" ht="15.75" thickBot="1" x14ac:dyDescent="0.3">
      <c r="A7" s="24"/>
      <c r="H7" s="25"/>
    </row>
    <row r="8" spans="1:11" ht="15.75" thickBot="1" x14ac:dyDescent="0.3">
      <c r="A8" s="24"/>
      <c r="B8" s="31"/>
      <c r="C8" s="61" t="s">
        <v>15</v>
      </c>
      <c r="D8" s="61"/>
      <c r="E8" s="61"/>
      <c r="F8" s="62"/>
      <c r="G8" s="37">
        <v>0.61</v>
      </c>
      <c r="H8" s="25"/>
    </row>
    <row r="9" spans="1:11" x14ac:dyDescent="0.25">
      <c r="A9" s="32"/>
      <c r="B9" s="33"/>
      <c r="C9" s="63"/>
      <c r="D9" s="63"/>
      <c r="E9" s="63"/>
      <c r="F9" s="63"/>
      <c r="G9" s="19"/>
      <c r="H9" s="25"/>
    </row>
    <row r="10" spans="1:11" ht="15.75" thickBot="1" x14ac:dyDescent="0.3">
      <c r="A10" s="24"/>
      <c r="H10" s="25"/>
    </row>
    <row r="11" spans="1:11" ht="39" thickBot="1" x14ac:dyDescent="0.3">
      <c r="A11" s="24"/>
      <c r="B11" s="20" t="s">
        <v>16</v>
      </c>
      <c r="C11" s="21" t="s">
        <v>6</v>
      </c>
      <c r="D11" s="21" t="s">
        <v>5</v>
      </c>
      <c r="E11" s="22" t="s">
        <v>17</v>
      </c>
      <c r="F11" s="21" t="s">
        <v>13</v>
      </c>
      <c r="G11" s="23" t="s">
        <v>14</v>
      </c>
      <c r="H11" s="25"/>
    </row>
    <row r="12" spans="1:11" x14ac:dyDescent="0.25">
      <c r="A12" s="24"/>
      <c r="B12" s="49" t="s">
        <v>1</v>
      </c>
      <c r="C12" s="47">
        <v>16</v>
      </c>
      <c r="D12" s="47">
        <f>IF(G8&lt;&gt;0,G8*(C12/100))*100</f>
        <v>9.76</v>
      </c>
      <c r="E12" s="15" t="s">
        <v>3</v>
      </c>
      <c r="F12" s="15">
        <f>ROUNDDOWN(D12,0)</f>
        <v>9</v>
      </c>
      <c r="G12" s="36">
        <f>C12-F12</f>
        <v>7</v>
      </c>
      <c r="H12" s="25"/>
    </row>
    <row r="13" spans="1:11" x14ac:dyDescent="0.25">
      <c r="A13" s="24"/>
      <c r="B13" s="49"/>
      <c r="C13" s="41"/>
      <c r="D13" s="41"/>
      <c r="E13" s="15" t="s">
        <v>4</v>
      </c>
      <c r="F13" s="11">
        <f>ROUNDUP(D12,0)</f>
        <v>10</v>
      </c>
      <c r="G13" s="6">
        <f>C12-F13</f>
        <v>6</v>
      </c>
      <c r="H13" s="25"/>
    </row>
    <row r="14" spans="1:11" x14ac:dyDescent="0.25">
      <c r="A14" s="24"/>
      <c r="B14" s="49"/>
      <c r="C14" s="47">
        <v>18</v>
      </c>
      <c r="D14" s="47">
        <f>IF(G8&lt;&gt;0,G8*(C14/100))*100</f>
        <v>10.979999999999999</v>
      </c>
      <c r="E14" s="15" t="s">
        <v>3</v>
      </c>
      <c r="F14" s="15">
        <f>ROUNDDOWN(D14,0)</f>
        <v>10</v>
      </c>
      <c r="G14" s="36">
        <f>C14-F14</f>
        <v>8</v>
      </c>
      <c r="H14" s="25"/>
    </row>
    <row r="15" spans="1:11" x14ac:dyDescent="0.25">
      <c r="A15" s="24"/>
      <c r="B15" s="49"/>
      <c r="C15" s="41"/>
      <c r="D15" s="41"/>
      <c r="E15" s="15" t="s">
        <v>4</v>
      </c>
      <c r="F15" s="11">
        <f>ROUNDUP(D14,0)</f>
        <v>11</v>
      </c>
      <c r="G15" s="6">
        <f>C14-F15</f>
        <v>7</v>
      </c>
      <c r="H15" s="25"/>
    </row>
    <row r="16" spans="1:11" x14ac:dyDescent="0.25">
      <c r="A16" s="24"/>
      <c r="B16" s="49"/>
      <c r="C16" s="47">
        <v>20</v>
      </c>
      <c r="D16" s="47">
        <f>IF(G8&lt;&gt;0,G8*(C16/100))*100</f>
        <v>12.2</v>
      </c>
      <c r="E16" s="15" t="s">
        <v>3</v>
      </c>
      <c r="F16" s="15">
        <f>ROUNDDOWN(D16,0)</f>
        <v>12</v>
      </c>
      <c r="G16" s="36">
        <f>C16-F16</f>
        <v>8</v>
      </c>
      <c r="H16" s="25"/>
    </row>
    <row r="17" spans="1:8" x14ac:dyDescent="0.25">
      <c r="A17" s="24"/>
      <c r="B17" s="49"/>
      <c r="C17" s="41"/>
      <c r="D17" s="41"/>
      <c r="E17" s="15" t="s">
        <v>4</v>
      </c>
      <c r="F17" s="11">
        <f>ROUNDUP(D16,0)</f>
        <v>13</v>
      </c>
      <c r="G17" s="6">
        <f>C16-F17</f>
        <v>7</v>
      </c>
      <c r="H17" s="25"/>
    </row>
    <row r="18" spans="1:8" x14ac:dyDescent="0.25">
      <c r="A18" s="24"/>
      <c r="B18" s="49"/>
      <c r="C18" s="47">
        <v>22</v>
      </c>
      <c r="D18" s="47">
        <f>IF(G8&lt;&gt;0,G8*(C18/100))*100</f>
        <v>13.419999999999998</v>
      </c>
      <c r="E18" s="15" t="s">
        <v>3</v>
      </c>
      <c r="F18" s="15">
        <f>ROUNDDOWN(D18,0)</f>
        <v>13</v>
      </c>
      <c r="G18" s="36">
        <f>C18-F18</f>
        <v>9</v>
      </c>
      <c r="H18" s="25"/>
    </row>
    <row r="19" spans="1:8" ht="15.75" thickBot="1" x14ac:dyDescent="0.3">
      <c r="A19" s="24"/>
      <c r="B19" s="50"/>
      <c r="C19" s="41"/>
      <c r="D19" s="41"/>
      <c r="E19" s="15" t="s">
        <v>4</v>
      </c>
      <c r="F19" s="11">
        <f>ROUNDUP(D18,0)</f>
        <v>14</v>
      </c>
      <c r="G19" s="6">
        <f>C18-F19</f>
        <v>8</v>
      </c>
      <c r="H19" s="25"/>
    </row>
    <row r="20" spans="1:8" x14ac:dyDescent="0.25">
      <c r="A20" s="24"/>
      <c r="B20" s="42" t="s">
        <v>2</v>
      </c>
      <c r="C20" s="44">
        <v>24</v>
      </c>
      <c r="D20" s="44">
        <f>IF(G8&lt;&gt;0,G8*(C20/100))*100</f>
        <v>14.64</v>
      </c>
      <c r="E20" s="7" t="s">
        <v>3</v>
      </c>
      <c r="F20" s="7">
        <f>ROUNDDOWN(D20,0)</f>
        <v>14</v>
      </c>
      <c r="G20" s="8">
        <f>C20-F20</f>
        <v>10</v>
      </c>
      <c r="H20" s="25"/>
    </row>
    <row r="21" spans="1:8" ht="15.75" thickBot="1" x14ac:dyDescent="0.3">
      <c r="A21" s="24"/>
      <c r="B21" s="43"/>
      <c r="C21" s="45"/>
      <c r="D21" s="45"/>
      <c r="E21" s="17" t="s">
        <v>4</v>
      </c>
      <c r="F21" s="9">
        <f>ROUNDUP(D20,0)</f>
        <v>15</v>
      </c>
      <c r="G21" s="10">
        <f>C20-F21</f>
        <v>9</v>
      </c>
      <c r="H21" s="25"/>
    </row>
    <row r="22" spans="1:8" x14ac:dyDescent="0.25">
      <c r="A22" s="24"/>
      <c r="B22" s="48" t="s">
        <v>0</v>
      </c>
      <c r="C22" s="46">
        <f>C20+2</f>
        <v>26</v>
      </c>
      <c r="D22" s="46">
        <f>IF(G8&lt;&gt;0,G8*(C22/100))*100</f>
        <v>15.86</v>
      </c>
      <c r="E22" s="5" t="s">
        <v>3</v>
      </c>
      <c r="F22" s="5">
        <f>ROUNDDOWN(D22,0)</f>
        <v>15</v>
      </c>
      <c r="G22" s="3">
        <f>C22-F22</f>
        <v>11</v>
      </c>
      <c r="H22" s="25"/>
    </row>
    <row r="23" spans="1:8" x14ac:dyDescent="0.25">
      <c r="A23" s="24"/>
      <c r="B23" s="49"/>
      <c r="C23" s="47"/>
      <c r="D23" s="47"/>
      <c r="E23" s="18" t="s">
        <v>4</v>
      </c>
      <c r="F23" s="13">
        <f>ROUNDUP(D22,0)</f>
        <v>16</v>
      </c>
      <c r="G23" s="6">
        <f>C22-F23</f>
        <v>10</v>
      </c>
      <c r="H23" s="25"/>
    </row>
    <row r="24" spans="1:8" x14ac:dyDescent="0.25">
      <c r="A24" s="24"/>
      <c r="B24" s="49"/>
      <c r="C24" s="40">
        <f>C20+4</f>
        <v>28</v>
      </c>
      <c r="D24" s="40">
        <f>IF(G8&lt;&gt;0,G8*(C24/100))*100</f>
        <v>17.080000000000002</v>
      </c>
      <c r="E24" s="11" t="s">
        <v>3</v>
      </c>
      <c r="F24" s="11">
        <f>ROUNDDOWN(D24,0)</f>
        <v>17</v>
      </c>
      <c r="G24" s="6">
        <f>C24-F24</f>
        <v>11</v>
      </c>
      <c r="H24" s="25"/>
    </row>
    <row r="25" spans="1:8" x14ac:dyDescent="0.25">
      <c r="A25" s="24"/>
      <c r="B25" s="49"/>
      <c r="C25" s="41"/>
      <c r="D25" s="41"/>
      <c r="E25" s="15" t="s">
        <v>4</v>
      </c>
      <c r="F25" s="11">
        <f>ROUNDUP(D24,0)</f>
        <v>18</v>
      </c>
      <c r="G25" s="6">
        <f>C24-F25</f>
        <v>10</v>
      </c>
      <c r="H25" s="25"/>
    </row>
    <row r="26" spans="1:8" x14ac:dyDescent="0.25">
      <c r="A26" s="24"/>
      <c r="B26" s="49"/>
      <c r="C26" s="40">
        <f>C20+6</f>
        <v>30</v>
      </c>
      <c r="D26" s="40">
        <f>IF(G8&lt;&gt;0,G8*(C26/100))*100</f>
        <v>18.3</v>
      </c>
      <c r="E26" s="13" t="s">
        <v>3</v>
      </c>
      <c r="F26" s="11">
        <f>ROUNDDOWN(D26,0)</f>
        <v>18</v>
      </c>
      <c r="G26" s="6">
        <f>C26-F26</f>
        <v>12</v>
      </c>
      <c r="H26" s="25"/>
    </row>
    <row r="27" spans="1:8" x14ac:dyDescent="0.25">
      <c r="A27" s="24"/>
      <c r="B27" s="49"/>
      <c r="C27" s="41"/>
      <c r="D27" s="41"/>
      <c r="E27" s="15" t="s">
        <v>4</v>
      </c>
      <c r="F27" s="11">
        <f>ROUNDUP(D26,0)</f>
        <v>19</v>
      </c>
      <c r="G27" s="6">
        <f>C26-F27</f>
        <v>11</v>
      </c>
      <c r="H27" s="25"/>
    </row>
    <row r="28" spans="1:8" x14ac:dyDescent="0.25">
      <c r="A28" s="24"/>
      <c r="B28" s="49"/>
      <c r="C28" s="40">
        <f>C22+6</f>
        <v>32</v>
      </c>
      <c r="D28" s="40">
        <f>IF(G8&lt;&gt;0,G8*(C28/100))*100</f>
        <v>19.52</v>
      </c>
      <c r="E28" s="11" t="s">
        <v>3</v>
      </c>
      <c r="F28" s="11">
        <f>ROUNDDOWN(D28,0)</f>
        <v>19</v>
      </c>
      <c r="G28" s="6">
        <f>C28-F28</f>
        <v>13</v>
      </c>
      <c r="H28" s="25"/>
    </row>
    <row r="29" spans="1:8" x14ac:dyDescent="0.25">
      <c r="A29" s="24"/>
      <c r="B29" s="49"/>
      <c r="C29" s="41"/>
      <c r="D29" s="41"/>
      <c r="E29" s="15" t="s">
        <v>4</v>
      </c>
      <c r="F29" s="11">
        <f>ROUNDUP(D28,0)</f>
        <v>20</v>
      </c>
      <c r="G29" s="6">
        <f>C28-F29</f>
        <v>12</v>
      </c>
      <c r="H29" s="25"/>
    </row>
    <row r="30" spans="1:8" x14ac:dyDescent="0.25">
      <c r="A30" s="24"/>
      <c r="B30" s="49"/>
      <c r="C30" s="40">
        <f>C24+6</f>
        <v>34</v>
      </c>
      <c r="D30" s="40">
        <f>IF(G8&lt;&gt;0,G8*(C30/100))*100</f>
        <v>20.74</v>
      </c>
      <c r="E30" s="11" t="s">
        <v>3</v>
      </c>
      <c r="F30" s="11">
        <f>ROUNDDOWN(D30,0)</f>
        <v>20</v>
      </c>
      <c r="G30" s="6">
        <f>C30-F30</f>
        <v>14</v>
      </c>
      <c r="H30" s="25"/>
    </row>
    <row r="31" spans="1:8" x14ac:dyDescent="0.25">
      <c r="A31" s="24"/>
      <c r="B31" s="49"/>
      <c r="C31" s="41"/>
      <c r="D31" s="41"/>
      <c r="E31" s="15" t="s">
        <v>4</v>
      </c>
      <c r="F31" s="11">
        <f>ROUNDUP(D30,0)</f>
        <v>21</v>
      </c>
      <c r="G31" s="6">
        <f>C30-F31</f>
        <v>13</v>
      </c>
      <c r="H31" s="25"/>
    </row>
    <row r="32" spans="1:8" x14ac:dyDescent="0.25">
      <c r="A32" s="24"/>
      <c r="B32" s="49"/>
      <c r="C32" s="38">
        <f>C26+6</f>
        <v>36</v>
      </c>
      <c r="D32" s="38">
        <f>IF(G8&lt;&gt;0,G8*(C32/100))*100</f>
        <v>21.959999999999997</v>
      </c>
      <c r="E32" s="11" t="s">
        <v>3</v>
      </c>
      <c r="F32" s="11">
        <f>ROUNDDOWN(D32,0)</f>
        <v>21</v>
      </c>
      <c r="G32" s="6">
        <f>C32-F32</f>
        <v>15</v>
      </c>
      <c r="H32" s="25"/>
    </row>
    <row r="33" spans="1:8" x14ac:dyDescent="0.25">
      <c r="A33" s="24"/>
      <c r="B33" s="49"/>
      <c r="C33" s="38"/>
      <c r="D33" s="38"/>
      <c r="E33" s="11" t="s">
        <v>4</v>
      </c>
      <c r="F33" s="11">
        <f>ROUNDUP(D32,0)</f>
        <v>22</v>
      </c>
      <c r="G33" s="6">
        <f>C32-F33</f>
        <v>14</v>
      </c>
      <c r="H33" s="25"/>
    </row>
    <row r="34" spans="1:8" x14ac:dyDescent="0.25">
      <c r="A34" s="24"/>
      <c r="B34" s="49"/>
      <c r="C34" s="38">
        <f>C28+6</f>
        <v>38</v>
      </c>
      <c r="D34" s="38">
        <f>IF(G8&lt;&gt;0,G8*(C34/100))*100</f>
        <v>23.18</v>
      </c>
      <c r="E34" s="11" t="s">
        <v>3</v>
      </c>
      <c r="F34" s="11">
        <f>ROUNDDOWN(D34,0)</f>
        <v>23</v>
      </c>
      <c r="G34" s="6">
        <f>C34-F34</f>
        <v>15</v>
      </c>
      <c r="H34" s="25"/>
    </row>
    <row r="35" spans="1:8" x14ac:dyDescent="0.25">
      <c r="A35" s="24"/>
      <c r="B35" s="49"/>
      <c r="C35" s="38"/>
      <c r="D35" s="38"/>
      <c r="E35" s="11" t="s">
        <v>4</v>
      </c>
      <c r="F35" s="11">
        <f>ROUNDUP(D34,0)</f>
        <v>24</v>
      </c>
      <c r="G35" s="6">
        <f>C34-F35</f>
        <v>14</v>
      </c>
      <c r="H35" s="25"/>
    </row>
    <row r="36" spans="1:8" x14ac:dyDescent="0.25">
      <c r="A36" s="24"/>
      <c r="B36" s="49"/>
      <c r="C36" s="38">
        <f>C30+6</f>
        <v>40</v>
      </c>
      <c r="D36" s="38">
        <f>IF(G8&lt;&gt;0,G8*(C36/100))*100</f>
        <v>24.4</v>
      </c>
      <c r="E36" s="11" t="s">
        <v>3</v>
      </c>
      <c r="F36" s="11">
        <f>ROUNDDOWN(D36,0)</f>
        <v>24</v>
      </c>
      <c r="G36" s="6">
        <f>C36-F36</f>
        <v>16</v>
      </c>
      <c r="H36" s="25"/>
    </row>
    <row r="37" spans="1:8" x14ac:dyDescent="0.25">
      <c r="A37" s="24"/>
      <c r="B37" s="49"/>
      <c r="C37" s="38"/>
      <c r="D37" s="38"/>
      <c r="E37" s="11" t="s">
        <v>4</v>
      </c>
      <c r="F37" s="11">
        <f>ROUNDUP(D36,0)</f>
        <v>25</v>
      </c>
      <c r="G37" s="6">
        <f>C36-F37</f>
        <v>15</v>
      </c>
      <c r="H37" s="25"/>
    </row>
    <row r="38" spans="1:8" x14ac:dyDescent="0.25">
      <c r="A38" s="24"/>
      <c r="B38" s="49"/>
      <c r="C38" s="38">
        <f>C32+6</f>
        <v>42</v>
      </c>
      <c r="D38" s="38">
        <f>IF(G8&lt;&gt;0,G8*(C38/100))*100</f>
        <v>25.619999999999997</v>
      </c>
      <c r="E38" s="11" t="s">
        <v>3</v>
      </c>
      <c r="F38" s="11">
        <f>ROUNDDOWN(D38,0)</f>
        <v>25</v>
      </c>
      <c r="G38" s="6">
        <f>C38-F38</f>
        <v>17</v>
      </c>
      <c r="H38" s="25"/>
    </row>
    <row r="39" spans="1:8" x14ac:dyDescent="0.25">
      <c r="A39" s="24"/>
      <c r="B39" s="49"/>
      <c r="C39" s="38"/>
      <c r="D39" s="38"/>
      <c r="E39" s="11" t="s">
        <v>4</v>
      </c>
      <c r="F39" s="11">
        <f>ROUNDUP(D38,0)</f>
        <v>26</v>
      </c>
      <c r="G39" s="6">
        <f>C38-F39</f>
        <v>16</v>
      </c>
      <c r="H39" s="25"/>
    </row>
    <row r="40" spans="1:8" x14ac:dyDescent="0.25">
      <c r="A40" s="24"/>
      <c r="B40" s="49"/>
      <c r="C40" s="38">
        <f>C34+6</f>
        <v>44</v>
      </c>
      <c r="D40" s="38">
        <f>IF(G8&lt;&gt;0,G8*(C40/100))*100</f>
        <v>26.839999999999996</v>
      </c>
      <c r="E40" s="11" t="s">
        <v>3</v>
      </c>
      <c r="F40" s="11">
        <f>ROUNDDOWN(D40,0)</f>
        <v>26</v>
      </c>
      <c r="G40" s="6">
        <f>C40-F40</f>
        <v>18</v>
      </c>
      <c r="H40" s="25"/>
    </row>
    <row r="41" spans="1:8" x14ac:dyDescent="0.25">
      <c r="A41" s="24"/>
      <c r="B41" s="49"/>
      <c r="C41" s="38"/>
      <c r="D41" s="38"/>
      <c r="E41" s="11" t="s">
        <v>4</v>
      </c>
      <c r="F41" s="11">
        <f>ROUNDUP(D40,0)</f>
        <v>27</v>
      </c>
      <c r="G41" s="6">
        <f>C40-F41</f>
        <v>17</v>
      </c>
      <c r="H41" s="25"/>
    </row>
    <row r="42" spans="1:8" x14ac:dyDescent="0.25">
      <c r="A42" s="24"/>
      <c r="B42" s="49"/>
      <c r="C42" s="38">
        <f>C36+6</f>
        <v>46</v>
      </c>
      <c r="D42" s="38">
        <f>IF(G8&lt;&gt;0,G8*(C42/100))*100</f>
        <v>28.060000000000002</v>
      </c>
      <c r="E42" s="11" t="s">
        <v>3</v>
      </c>
      <c r="F42" s="11">
        <f>ROUNDDOWN(D42,0)</f>
        <v>28</v>
      </c>
      <c r="G42" s="6">
        <f>C42-F42</f>
        <v>18</v>
      </c>
      <c r="H42" s="25"/>
    </row>
    <row r="43" spans="1:8" x14ac:dyDescent="0.25">
      <c r="A43" s="24"/>
      <c r="B43" s="49"/>
      <c r="C43" s="38"/>
      <c r="D43" s="38"/>
      <c r="E43" s="11" t="s">
        <v>4</v>
      </c>
      <c r="F43" s="11">
        <f>ROUNDUP(D42,0)</f>
        <v>29</v>
      </c>
      <c r="G43" s="6">
        <f>C42-F43</f>
        <v>17</v>
      </c>
      <c r="H43" s="25"/>
    </row>
    <row r="44" spans="1:8" x14ac:dyDescent="0.25">
      <c r="A44" s="24"/>
      <c r="B44" s="49"/>
      <c r="C44" s="38">
        <f>C38+6</f>
        <v>48</v>
      </c>
      <c r="D44" s="38">
        <f>IF(G8&lt;&gt;0,G8*(C44/100))*100</f>
        <v>29.28</v>
      </c>
      <c r="E44" s="11" t="s">
        <v>3</v>
      </c>
      <c r="F44" s="11">
        <f>ROUNDDOWN(D44,0)</f>
        <v>29</v>
      </c>
      <c r="G44" s="6">
        <f>C44-F44</f>
        <v>19</v>
      </c>
      <c r="H44" s="25"/>
    </row>
    <row r="45" spans="1:8" ht="15.75" thickBot="1" x14ac:dyDescent="0.3">
      <c r="A45" s="24"/>
      <c r="B45" s="50"/>
      <c r="C45" s="39"/>
      <c r="D45" s="39"/>
      <c r="E45" s="12" t="s">
        <v>4</v>
      </c>
      <c r="F45" s="12">
        <f>ROUNDUP(D44,0)</f>
        <v>30</v>
      </c>
      <c r="G45" s="4">
        <f>C44-F45</f>
        <v>18</v>
      </c>
      <c r="H45" s="25"/>
    </row>
    <row r="46" spans="1:8" ht="15.75" thickBot="1" x14ac:dyDescent="0.3">
      <c r="A46" s="16"/>
      <c r="B46" s="34"/>
      <c r="C46" s="35"/>
      <c r="D46" s="34"/>
      <c r="E46" s="34"/>
      <c r="F46" s="35"/>
      <c r="G46" s="35"/>
      <c r="H46" s="26"/>
    </row>
  </sheetData>
  <sheetProtection algorithmName="SHA-512" hashValue="3Vw3jT+2d6fuPbevKyxjUYEaLhd9Unt4EYFsan4uJcykGYwNvQP73WxRrBwNvV6r2prcP0WdNr2hKVdE4xKuKw==" saltValue="hb9Gd50FDNM9bh0fRigVhA==" spinCount="100000" sheet="1" objects="1" scenarios="1"/>
  <mergeCells count="42">
    <mergeCell ref="B2:G4"/>
    <mergeCell ref="J2:K2"/>
    <mergeCell ref="C8:F8"/>
    <mergeCell ref="C9:F9"/>
    <mergeCell ref="C12:C13"/>
    <mergeCell ref="D12:D13"/>
    <mergeCell ref="B12:B19"/>
    <mergeCell ref="C14:C15"/>
    <mergeCell ref="D14:D15"/>
    <mergeCell ref="C18:C19"/>
    <mergeCell ref="D18:D19"/>
    <mergeCell ref="B6:G6"/>
    <mergeCell ref="C16:C17"/>
    <mergeCell ref="D16:D17"/>
    <mergeCell ref="C30:C31"/>
    <mergeCell ref="D30:D31"/>
    <mergeCell ref="C32:C33"/>
    <mergeCell ref="D32:D33"/>
    <mergeCell ref="B20:B21"/>
    <mergeCell ref="C20:C21"/>
    <mergeCell ref="D20:D21"/>
    <mergeCell ref="C22:C23"/>
    <mergeCell ref="D22:D23"/>
    <mergeCell ref="C24:C25"/>
    <mergeCell ref="D24:D25"/>
    <mergeCell ref="C26:C27"/>
    <mergeCell ref="D26:D27"/>
    <mergeCell ref="C28:C29"/>
    <mergeCell ref="D28:D29"/>
    <mergeCell ref="B22:B45"/>
    <mergeCell ref="C40:C41"/>
    <mergeCell ref="D40:D41"/>
    <mergeCell ref="C42:C43"/>
    <mergeCell ref="D42:D43"/>
    <mergeCell ref="C44:C45"/>
    <mergeCell ref="D44:D45"/>
    <mergeCell ref="C34:C35"/>
    <mergeCell ref="D34:D35"/>
    <mergeCell ref="C36:C37"/>
    <mergeCell ref="D36:D37"/>
    <mergeCell ref="C38:C39"/>
    <mergeCell ref="D38:D39"/>
  </mergeCells>
  <pageMargins left="0.25" right="0.25" top="0.75" bottom="0.75" header="0.3" footer="0.3"/>
  <pageSetup paperSize="9" orientation="portrait" r:id="rId1"/>
  <ignoredErrors>
    <ignoredError sqref="F13:G25 F27:G43 F44:G44 F26:G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Liste 6</vt:lpstr>
      <vt:lpstr>Liste 8</vt:lpstr>
      <vt:lpstr>Liste 10</vt:lpstr>
      <vt:lpstr>Liste 12</vt:lpstr>
      <vt:lpstr>Liste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SAGELOLY Julien</dc:creator>
  <cp:lastModifiedBy>Ketty HULLO</cp:lastModifiedBy>
  <cp:lastPrinted>2018-05-31T13:50:48Z</cp:lastPrinted>
  <dcterms:created xsi:type="dcterms:W3CDTF">2018-05-26T15:25:14Z</dcterms:created>
  <dcterms:modified xsi:type="dcterms:W3CDTF">2026-05-18T10:17:04Z</dcterms:modified>
</cp:coreProperties>
</file>